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radklc-my.sharepoint.com/personal/malovic_karlovac_hr/Documents/LIDIJA/Proračun 2023/Upute/"/>
    </mc:Choice>
  </mc:AlternateContent>
  <xr:revisionPtr revIDLastSave="340" documentId="13_ncr:1_{86580F3F-797E-40C8-B731-9CC6DDAA1B89}" xr6:coauthVersionLast="47" xr6:coauthVersionMax="47" xr10:uidLastSave="{AA09B0BF-BBAB-4464-A8A4-47DA76E35FE0}"/>
  <bookViews>
    <workbookView xWindow="-120" yWindow="-120" windowWidth="29040" windowHeight="15840" xr2:uid="{249898BE-F63A-4AA1-9C2A-60458BE78724}"/>
  </bookViews>
  <sheets>
    <sheet name="2023.-25." sheetId="1" r:id="rId1"/>
    <sheet name="2024." sheetId="3" r:id="rId2"/>
    <sheet name="2025." sheetId="2" r:id="rId3"/>
  </sheets>
  <definedNames>
    <definedName name="_xlnm._FilterDatabase" localSheetId="0" hidden="1">'2023.-25.'!$A$5:$R$141</definedName>
    <definedName name="_xlnm._FilterDatabase" localSheetId="1" hidden="1">'2024.'!$A$5:$P$137</definedName>
    <definedName name="_xlnm._FilterDatabase" localSheetId="2" hidden="1">'2025.'!$A$5:$P$137</definedName>
    <definedName name="_xlnm.Print_Area" localSheetId="0">'2023.-25.'!$A$3:$Q$145</definedName>
    <definedName name="_xlnm.Print_Area" localSheetId="1">'2024.'!$A$3:$O$137</definedName>
    <definedName name="_xlnm.Print_Area" localSheetId="2">'2025.'!$A$3:$O$137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54" i="1" l="1"/>
  <c r="Q139" i="1" s="1"/>
  <c r="Q55" i="1"/>
  <c r="E139" i="1"/>
  <c r="F139" i="1"/>
  <c r="G139" i="1"/>
  <c r="H139" i="1"/>
  <c r="I139" i="1"/>
  <c r="J139" i="1"/>
  <c r="K139" i="1"/>
  <c r="L139" i="1"/>
  <c r="M139" i="1"/>
  <c r="N139" i="1"/>
  <c r="O139" i="1"/>
  <c r="P139" i="1"/>
  <c r="D139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100" i="1"/>
  <c r="R101" i="1"/>
  <c r="R102" i="1"/>
  <c r="R103" i="1"/>
  <c r="R104" i="1"/>
  <c r="R105" i="1"/>
  <c r="R106" i="1"/>
  <c r="R107" i="1"/>
  <c r="R108" i="1"/>
  <c r="R109" i="1"/>
  <c r="R110" i="1"/>
  <c r="R111" i="1"/>
  <c r="R112" i="1"/>
  <c r="R113" i="1"/>
  <c r="R114" i="1"/>
  <c r="R115" i="1"/>
  <c r="R116" i="1"/>
  <c r="R117" i="1"/>
  <c r="R118" i="1"/>
  <c r="R119" i="1"/>
  <c r="R120" i="1"/>
  <c r="R121" i="1"/>
  <c r="R122" i="1"/>
  <c r="R123" i="1"/>
  <c r="R124" i="1"/>
  <c r="R125" i="1"/>
  <c r="R126" i="1"/>
  <c r="R127" i="1"/>
  <c r="R128" i="1"/>
  <c r="R129" i="1"/>
  <c r="R130" i="1"/>
  <c r="R131" i="1"/>
  <c r="R132" i="1"/>
  <c r="R133" i="1"/>
  <c r="R134" i="1"/>
  <c r="R135" i="1"/>
  <c r="R136" i="1"/>
  <c r="R137" i="1"/>
  <c r="R13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Q101" i="1"/>
  <c r="Q102" i="1"/>
  <c r="Q103" i="1"/>
  <c r="Q104" i="1"/>
  <c r="Q105" i="1"/>
  <c r="P54" i="2"/>
  <c r="D80" i="3"/>
  <c r="D76" i="3"/>
  <c r="D135" i="3" s="1"/>
  <c r="D137" i="3" s="1"/>
  <c r="D7" i="3"/>
  <c r="D80" i="2"/>
  <c r="D76" i="2"/>
  <c r="D135" i="2" s="1"/>
  <c r="D137" i="2" s="1"/>
  <c r="D7" i="2"/>
  <c r="O136" i="2"/>
  <c r="P136" i="2" s="1"/>
  <c r="N135" i="2"/>
  <c r="N137" i="2" s="1"/>
  <c r="P145" i="1" s="1"/>
  <c r="M135" i="2"/>
  <c r="M137" i="2" s="1"/>
  <c r="O145" i="1" s="1"/>
  <c r="L135" i="2"/>
  <c r="L137" i="2" s="1"/>
  <c r="N145" i="1" s="1"/>
  <c r="K135" i="2"/>
  <c r="K137" i="2" s="1"/>
  <c r="M145" i="1" s="1"/>
  <c r="J135" i="2"/>
  <c r="J137" i="2" s="1"/>
  <c r="L145" i="1" s="1"/>
  <c r="I135" i="2"/>
  <c r="I137" i="2" s="1"/>
  <c r="K145" i="1" s="1"/>
  <c r="H135" i="2"/>
  <c r="H137" i="2" s="1"/>
  <c r="J145" i="1" s="1"/>
  <c r="G135" i="2"/>
  <c r="G137" i="2" s="1"/>
  <c r="I145" i="1" s="1"/>
  <c r="F135" i="2"/>
  <c r="F137" i="2" s="1"/>
  <c r="H145" i="1" s="1"/>
  <c r="E135" i="2"/>
  <c r="O134" i="2"/>
  <c r="P134" i="2" s="1"/>
  <c r="P133" i="2"/>
  <c r="O132" i="2"/>
  <c r="P132" i="2" s="1"/>
  <c r="O131" i="2"/>
  <c r="P131" i="2" s="1"/>
  <c r="O130" i="2"/>
  <c r="P130" i="2" s="1"/>
  <c r="P129" i="2"/>
  <c r="O128" i="2"/>
  <c r="P128" i="2" s="1"/>
  <c r="P127" i="2"/>
  <c r="O126" i="2"/>
  <c r="P126" i="2" s="1"/>
  <c r="O125" i="2"/>
  <c r="P125" i="2" s="1"/>
  <c r="O124" i="2"/>
  <c r="P124" i="2" s="1"/>
  <c r="O123" i="2"/>
  <c r="P123" i="2" s="1"/>
  <c r="O122" i="2"/>
  <c r="P122" i="2" s="1"/>
  <c r="P121" i="2"/>
  <c r="O120" i="2"/>
  <c r="P120" i="2" s="1"/>
  <c r="P119" i="2"/>
  <c r="O118" i="2"/>
  <c r="P118" i="2" s="1"/>
  <c r="P117" i="2"/>
  <c r="O116" i="2"/>
  <c r="P116" i="2" s="1"/>
  <c r="O115" i="2"/>
  <c r="P115" i="2" s="1"/>
  <c r="P114" i="2"/>
  <c r="O113" i="2"/>
  <c r="P113" i="2" s="1"/>
  <c r="O112" i="2"/>
  <c r="P112" i="2" s="1"/>
  <c r="P111" i="2"/>
  <c r="O110" i="2"/>
  <c r="P110" i="2" s="1"/>
  <c r="O109" i="2"/>
  <c r="P109" i="2" s="1"/>
  <c r="O108" i="2"/>
  <c r="P108" i="2" s="1"/>
  <c r="O107" i="2"/>
  <c r="P107" i="2" s="1"/>
  <c r="P106" i="2"/>
  <c r="O105" i="2"/>
  <c r="P105" i="2" s="1"/>
  <c r="O104" i="2"/>
  <c r="P104" i="2" s="1"/>
  <c r="O103" i="2"/>
  <c r="P103" i="2" s="1"/>
  <c r="O102" i="2"/>
  <c r="P102" i="2" s="1"/>
  <c r="O101" i="2"/>
  <c r="P101" i="2" s="1"/>
  <c r="O100" i="2"/>
  <c r="P100" i="2" s="1"/>
  <c r="O99" i="2"/>
  <c r="P99" i="2" s="1"/>
  <c r="O98" i="2"/>
  <c r="P98" i="2" s="1"/>
  <c r="O97" i="2"/>
  <c r="P97" i="2" s="1"/>
  <c r="O96" i="2"/>
  <c r="P96" i="2" s="1"/>
  <c r="O95" i="2"/>
  <c r="P95" i="2" s="1"/>
  <c r="O94" i="2"/>
  <c r="P94" i="2" s="1"/>
  <c r="O93" i="2"/>
  <c r="P93" i="2" s="1"/>
  <c r="O92" i="2"/>
  <c r="P92" i="2" s="1"/>
  <c r="O91" i="2"/>
  <c r="P91" i="2" s="1"/>
  <c r="P90" i="2"/>
  <c r="O89" i="2"/>
  <c r="P89" i="2" s="1"/>
  <c r="O88" i="2"/>
  <c r="P88" i="2" s="1"/>
  <c r="O87" i="2"/>
  <c r="P87" i="2" s="1"/>
  <c r="O86" i="2"/>
  <c r="P86" i="2" s="1"/>
  <c r="O85" i="2"/>
  <c r="P85" i="2" s="1"/>
  <c r="P84" i="2"/>
  <c r="O83" i="2"/>
  <c r="P83" i="2" s="1"/>
  <c r="P82" i="2"/>
  <c r="P81" i="2"/>
  <c r="O81" i="2"/>
  <c r="O80" i="2"/>
  <c r="P80" i="2" s="1"/>
  <c r="P79" i="2"/>
  <c r="O78" i="2"/>
  <c r="P78" i="2" s="1"/>
  <c r="O77" i="2"/>
  <c r="P77" i="2" s="1"/>
  <c r="O76" i="2"/>
  <c r="O75" i="2"/>
  <c r="P75" i="2" s="1"/>
  <c r="P74" i="2"/>
  <c r="O74" i="2"/>
  <c r="O73" i="2"/>
  <c r="P73" i="2" s="1"/>
  <c r="O72" i="2"/>
  <c r="P72" i="2" s="1"/>
  <c r="O71" i="2"/>
  <c r="P71" i="2" s="1"/>
  <c r="O70" i="2"/>
  <c r="P70" i="2" s="1"/>
  <c r="O69" i="2"/>
  <c r="P69" i="2" s="1"/>
  <c r="O68" i="2"/>
  <c r="P68" i="2" s="1"/>
  <c r="O67" i="2"/>
  <c r="P67" i="2" s="1"/>
  <c r="O66" i="2"/>
  <c r="P66" i="2" s="1"/>
  <c r="O65" i="2"/>
  <c r="P65" i="2" s="1"/>
  <c r="O64" i="2"/>
  <c r="P64" i="2" s="1"/>
  <c r="P63" i="2"/>
  <c r="O62" i="2"/>
  <c r="P62" i="2" s="1"/>
  <c r="O61" i="2"/>
  <c r="P61" i="2" s="1"/>
  <c r="O60" i="2"/>
  <c r="P60" i="2" s="1"/>
  <c r="O59" i="2"/>
  <c r="P59" i="2" s="1"/>
  <c r="O58" i="2"/>
  <c r="P58" i="2" s="1"/>
  <c r="O57" i="2"/>
  <c r="P57" i="2" s="1"/>
  <c r="O56" i="2"/>
  <c r="P56" i="2" s="1"/>
  <c r="O55" i="2"/>
  <c r="P55" i="2" s="1"/>
  <c r="O53" i="2"/>
  <c r="P53" i="2" s="1"/>
  <c r="O52" i="2"/>
  <c r="P52" i="2" s="1"/>
  <c r="P51" i="2"/>
  <c r="O50" i="2"/>
  <c r="P50" i="2" s="1"/>
  <c r="O49" i="2"/>
  <c r="P49" i="2" s="1"/>
  <c r="O48" i="2"/>
  <c r="P48" i="2" s="1"/>
  <c r="O47" i="2"/>
  <c r="P47" i="2" s="1"/>
  <c r="P46" i="2"/>
  <c r="O45" i="2"/>
  <c r="P45" i="2" s="1"/>
  <c r="O44" i="2"/>
  <c r="P44" i="2" s="1"/>
  <c r="O43" i="2"/>
  <c r="P43" i="2" s="1"/>
  <c r="P42" i="2"/>
  <c r="O41" i="2"/>
  <c r="P41" i="2" s="1"/>
  <c r="P40" i="2"/>
  <c r="O39" i="2"/>
  <c r="P39" i="2" s="1"/>
  <c r="P38" i="2"/>
  <c r="O37" i="2"/>
  <c r="P37" i="2" s="1"/>
  <c r="P36" i="2"/>
  <c r="O35" i="2"/>
  <c r="P35" i="2" s="1"/>
  <c r="O34" i="2"/>
  <c r="P34" i="2" s="1"/>
  <c r="O33" i="2"/>
  <c r="P33" i="2" s="1"/>
  <c r="O32" i="2"/>
  <c r="P32" i="2" s="1"/>
  <c r="O31" i="2"/>
  <c r="P31" i="2" s="1"/>
  <c r="P30" i="2"/>
  <c r="O29" i="2"/>
  <c r="P29" i="2" s="1"/>
  <c r="O28" i="2"/>
  <c r="P28" i="2" s="1"/>
  <c r="O27" i="2"/>
  <c r="P27" i="2" s="1"/>
  <c r="O26" i="2"/>
  <c r="P26" i="2" s="1"/>
  <c r="O25" i="2"/>
  <c r="P25" i="2" s="1"/>
  <c r="O24" i="2"/>
  <c r="P24" i="2" s="1"/>
  <c r="O23" i="2"/>
  <c r="P23" i="2" s="1"/>
  <c r="O22" i="2"/>
  <c r="P22" i="2" s="1"/>
  <c r="O21" i="2"/>
  <c r="P21" i="2" s="1"/>
  <c r="O20" i="2"/>
  <c r="P20" i="2" s="1"/>
  <c r="O19" i="2"/>
  <c r="O18" i="2"/>
  <c r="P18" i="2" s="1"/>
  <c r="O17" i="2"/>
  <c r="P17" i="2" s="1"/>
  <c r="O16" i="2"/>
  <c r="P16" i="2" s="1"/>
  <c r="O15" i="2"/>
  <c r="P15" i="2" s="1"/>
  <c r="O14" i="2"/>
  <c r="P14" i="2" s="1"/>
  <c r="O13" i="2"/>
  <c r="P13" i="2" s="1"/>
  <c r="O12" i="2"/>
  <c r="P12" i="2" s="1"/>
  <c r="O11" i="2"/>
  <c r="P11" i="2" s="1"/>
  <c r="O10" i="2"/>
  <c r="P10" i="2" s="1"/>
  <c r="O9" i="2"/>
  <c r="P9" i="2" s="1"/>
  <c r="O8" i="2"/>
  <c r="P8" i="2" s="1"/>
  <c r="N7" i="2"/>
  <c r="M7" i="2"/>
  <c r="L7" i="2"/>
  <c r="K7" i="2"/>
  <c r="J7" i="2"/>
  <c r="I7" i="2"/>
  <c r="H7" i="2"/>
  <c r="G7" i="2"/>
  <c r="F7" i="2"/>
  <c r="E7" i="2"/>
  <c r="N6" i="2"/>
  <c r="M6" i="2"/>
  <c r="L6" i="2"/>
  <c r="K6" i="2"/>
  <c r="J6" i="2"/>
  <c r="I6" i="2"/>
  <c r="H6" i="2"/>
  <c r="G6" i="2"/>
  <c r="F6" i="2"/>
  <c r="E6" i="2"/>
  <c r="O136" i="3"/>
  <c r="P136" i="3" s="1"/>
  <c r="N135" i="3"/>
  <c r="N137" i="3" s="1"/>
  <c r="P144" i="1" s="1"/>
  <c r="M135" i="3"/>
  <c r="M137" i="3" s="1"/>
  <c r="O144" i="1" s="1"/>
  <c r="L135" i="3"/>
  <c r="L137" i="3" s="1"/>
  <c r="N144" i="1" s="1"/>
  <c r="K135" i="3"/>
  <c r="K137" i="3" s="1"/>
  <c r="M144" i="1" s="1"/>
  <c r="J135" i="3"/>
  <c r="J137" i="3" s="1"/>
  <c r="L144" i="1" s="1"/>
  <c r="I135" i="3"/>
  <c r="I137" i="3" s="1"/>
  <c r="K144" i="1" s="1"/>
  <c r="H135" i="3"/>
  <c r="H137" i="3" s="1"/>
  <c r="J144" i="1" s="1"/>
  <c r="G135" i="3"/>
  <c r="G137" i="3" s="1"/>
  <c r="I144" i="1" s="1"/>
  <c r="F135" i="3"/>
  <c r="F137" i="3" s="1"/>
  <c r="H144" i="1" s="1"/>
  <c r="E135" i="3"/>
  <c r="O134" i="3"/>
  <c r="P134" i="3" s="1"/>
  <c r="P133" i="3"/>
  <c r="O132" i="3"/>
  <c r="P132" i="3" s="1"/>
  <c r="O131" i="3"/>
  <c r="P131" i="3" s="1"/>
  <c r="O130" i="3"/>
  <c r="P130" i="3" s="1"/>
  <c r="P129" i="3"/>
  <c r="O128" i="3"/>
  <c r="P128" i="3" s="1"/>
  <c r="P127" i="3"/>
  <c r="O126" i="3"/>
  <c r="P126" i="3" s="1"/>
  <c r="O125" i="3"/>
  <c r="P125" i="3" s="1"/>
  <c r="O124" i="3"/>
  <c r="P124" i="3" s="1"/>
  <c r="O123" i="3"/>
  <c r="P123" i="3" s="1"/>
  <c r="O122" i="3"/>
  <c r="P122" i="3" s="1"/>
  <c r="P121" i="3"/>
  <c r="O120" i="3"/>
  <c r="P120" i="3" s="1"/>
  <c r="P119" i="3"/>
  <c r="O118" i="3"/>
  <c r="P118" i="3" s="1"/>
  <c r="P117" i="3"/>
  <c r="O116" i="3"/>
  <c r="P116" i="3" s="1"/>
  <c r="O115" i="3"/>
  <c r="P115" i="3" s="1"/>
  <c r="P114" i="3"/>
  <c r="O113" i="3"/>
  <c r="P113" i="3" s="1"/>
  <c r="O112" i="3"/>
  <c r="P112" i="3" s="1"/>
  <c r="P111" i="3"/>
  <c r="O110" i="3"/>
  <c r="P110" i="3" s="1"/>
  <c r="O109" i="3"/>
  <c r="P109" i="3" s="1"/>
  <c r="O108" i="3"/>
  <c r="P108" i="3" s="1"/>
  <c r="O107" i="3"/>
  <c r="P107" i="3" s="1"/>
  <c r="P106" i="3"/>
  <c r="O105" i="3"/>
  <c r="P105" i="3" s="1"/>
  <c r="O104" i="3"/>
  <c r="P104" i="3" s="1"/>
  <c r="O103" i="3"/>
  <c r="P103" i="3" s="1"/>
  <c r="O102" i="3"/>
  <c r="P102" i="3" s="1"/>
  <c r="O101" i="3"/>
  <c r="P101" i="3" s="1"/>
  <c r="O100" i="3"/>
  <c r="P100" i="3" s="1"/>
  <c r="O99" i="3"/>
  <c r="P99" i="3" s="1"/>
  <c r="O98" i="3"/>
  <c r="P98" i="3" s="1"/>
  <c r="O97" i="3"/>
  <c r="P97" i="3" s="1"/>
  <c r="O96" i="3"/>
  <c r="P96" i="3" s="1"/>
  <c r="O95" i="3"/>
  <c r="P95" i="3" s="1"/>
  <c r="O94" i="3"/>
  <c r="P94" i="3" s="1"/>
  <c r="O93" i="3"/>
  <c r="P93" i="3" s="1"/>
  <c r="O92" i="3"/>
  <c r="P92" i="3" s="1"/>
  <c r="O91" i="3"/>
  <c r="P91" i="3" s="1"/>
  <c r="P90" i="3"/>
  <c r="O89" i="3"/>
  <c r="P89" i="3" s="1"/>
  <c r="O88" i="3"/>
  <c r="P88" i="3" s="1"/>
  <c r="O87" i="3"/>
  <c r="P87" i="3" s="1"/>
  <c r="O86" i="3"/>
  <c r="P86" i="3" s="1"/>
  <c r="O85" i="3"/>
  <c r="P85" i="3" s="1"/>
  <c r="P84" i="3"/>
  <c r="O83" i="3"/>
  <c r="P83" i="3" s="1"/>
  <c r="P82" i="3"/>
  <c r="O81" i="3"/>
  <c r="P81" i="3" s="1"/>
  <c r="O80" i="3"/>
  <c r="P80" i="3" s="1"/>
  <c r="P79" i="3"/>
  <c r="O78" i="3"/>
  <c r="P78" i="3" s="1"/>
  <c r="O77" i="3"/>
  <c r="P77" i="3" s="1"/>
  <c r="O76" i="3"/>
  <c r="O75" i="3"/>
  <c r="P75" i="3" s="1"/>
  <c r="O74" i="3"/>
  <c r="P74" i="3" s="1"/>
  <c r="O73" i="3"/>
  <c r="P73" i="3" s="1"/>
  <c r="O72" i="3"/>
  <c r="P72" i="3" s="1"/>
  <c r="O71" i="3"/>
  <c r="P71" i="3" s="1"/>
  <c r="O70" i="3"/>
  <c r="P70" i="3" s="1"/>
  <c r="O69" i="3"/>
  <c r="P69" i="3" s="1"/>
  <c r="O68" i="3"/>
  <c r="P68" i="3" s="1"/>
  <c r="O67" i="3"/>
  <c r="P67" i="3" s="1"/>
  <c r="O66" i="3"/>
  <c r="P66" i="3" s="1"/>
  <c r="O65" i="3"/>
  <c r="P65" i="3" s="1"/>
  <c r="O64" i="3"/>
  <c r="P64" i="3" s="1"/>
  <c r="P63" i="3"/>
  <c r="O62" i="3"/>
  <c r="P62" i="3" s="1"/>
  <c r="O61" i="3"/>
  <c r="P61" i="3" s="1"/>
  <c r="O60" i="3"/>
  <c r="P60" i="3" s="1"/>
  <c r="O59" i="3"/>
  <c r="P59" i="3" s="1"/>
  <c r="O58" i="3"/>
  <c r="P58" i="3" s="1"/>
  <c r="O57" i="3"/>
  <c r="P57" i="3" s="1"/>
  <c r="O56" i="3"/>
  <c r="P56" i="3" s="1"/>
  <c r="O55" i="3"/>
  <c r="P55" i="3" s="1"/>
  <c r="O53" i="3"/>
  <c r="P53" i="3" s="1"/>
  <c r="O52" i="3"/>
  <c r="P52" i="3" s="1"/>
  <c r="P51" i="3"/>
  <c r="O50" i="3"/>
  <c r="P50" i="3" s="1"/>
  <c r="O49" i="3"/>
  <c r="P49" i="3" s="1"/>
  <c r="O48" i="3"/>
  <c r="P48" i="3" s="1"/>
  <c r="O47" i="3"/>
  <c r="P47" i="3" s="1"/>
  <c r="P46" i="3"/>
  <c r="O45" i="3"/>
  <c r="P45" i="3" s="1"/>
  <c r="O44" i="3"/>
  <c r="P44" i="3" s="1"/>
  <c r="O43" i="3"/>
  <c r="P43" i="3" s="1"/>
  <c r="P42" i="3"/>
  <c r="O41" i="3"/>
  <c r="P41" i="3" s="1"/>
  <c r="P40" i="3"/>
  <c r="O39" i="3"/>
  <c r="P39" i="3" s="1"/>
  <c r="P38" i="3"/>
  <c r="O37" i="3"/>
  <c r="P37" i="3" s="1"/>
  <c r="P36" i="3"/>
  <c r="O35" i="3"/>
  <c r="P35" i="3" s="1"/>
  <c r="O34" i="3"/>
  <c r="P34" i="3" s="1"/>
  <c r="O33" i="3"/>
  <c r="P33" i="3" s="1"/>
  <c r="O32" i="3"/>
  <c r="P32" i="3" s="1"/>
  <c r="O31" i="3"/>
  <c r="P31" i="3" s="1"/>
  <c r="P30" i="3"/>
  <c r="O29" i="3"/>
  <c r="P29" i="3" s="1"/>
  <c r="O28" i="3"/>
  <c r="P28" i="3" s="1"/>
  <c r="O27" i="3"/>
  <c r="P27" i="3" s="1"/>
  <c r="O26" i="3"/>
  <c r="P26" i="3" s="1"/>
  <c r="O25" i="3"/>
  <c r="P25" i="3" s="1"/>
  <c r="O24" i="3"/>
  <c r="P24" i="3" s="1"/>
  <c r="O23" i="3"/>
  <c r="P23" i="3" s="1"/>
  <c r="O22" i="3"/>
  <c r="P22" i="3" s="1"/>
  <c r="O21" i="3"/>
  <c r="P21" i="3" s="1"/>
  <c r="O20" i="3"/>
  <c r="P20" i="3" s="1"/>
  <c r="O19" i="3"/>
  <c r="O18" i="3"/>
  <c r="P18" i="3" s="1"/>
  <c r="O17" i="3"/>
  <c r="P17" i="3" s="1"/>
  <c r="O16" i="3"/>
  <c r="P16" i="3" s="1"/>
  <c r="O15" i="3"/>
  <c r="P15" i="3" s="1"/>
  <c r="O14" i="3"/>
  <c r="P14" i="3" s="1"/>
  <c r="O13" i="3"/>
  <c r="P13" i="3" s="1"/>
  <c r="O12" i="3"/>
  <c r="P12" i="3" s="1"/>
  <c r="O11" i="3"/>
  <c r="P11" i="3" s="1"/>
  <c r="O10" i="3"/>
  <c r="P10" i="3" s="1"/>
  <c r="O9" i="3"/>
  <c r="P9" i="3" s="1"/>
  <c r="O8" i="3"/>
  <c r="P8" i="3" s="1"/>
  <c r="N7" i="3"/>
  <c r="M7" i="3"/>
  <c r="L7" i="3"/>
  <c r="K7" i="3"/>
  <c r="J7" i="3"/>
  <c r="I7" i="3"/>
  <c r="H7" i="3"/>
  <c r="G7" i="3"/>
  <c r="F7" i="3"/>
  <c r="E7" i="3"/>
  <c r="N6" i="3"/>
  <c r="M6" i="3"/>
  <c r="L6" i="3"/>
  <c r="K6" i="3"/>
  <c r="J6" i="3"/>
  <c r="I6" i="3"/>
  <c r="H6" i="3"/>
  <c r="G6" i="3"/>
  <c r="F6" i="3"/>
  <c r="E6" i="3"/>
  <c r="Q140" i="1"/>
  <c r="Q86" i="1"/>
  <c r="Q87" i="1"/>
  <c r="I141" i="1"/>
  <c r="P76" i="3" l="1"/>
  <c r="O135" i="3"/>
  <c r="O137" i="3" s="1"/>
  <c r="O7" i="3"/>
  <c r="O6" i="3"/>
  <c r="D6" i="3"/>
  <c r="O7" i="2"/>
  <c r="O135" i="2"/>
  <c r="O137" i="2" s="1"/>
  <c r="P137" i="2" s="1"/>
  <c r="O6" i="2"/>
  <c r="P76" i="2"/>
  <c r="D6" i="2"/>
  <c r="E137" i="2"/>
  <c r="G145" i="1" s="1"/>
  <c r="Q145" i="1" s="1"/>
  <c r="E137" i="3"/>
  <c r="G144" i="1" s="1"/>
  <c r="Q144" i="1" s="1"/>
  <c r="D138" i="1"/>
  <c r="I6" i="1"/>
  <c r="I7" i="1"/>
  <c r="E80" i="1"/>
  <c r="F80" i="1"/>
  <c r="E76" i="1"/>
  <c r="F76" i="1"/>
  <c r="D76" i="1"/>
  <c r="P135" i="2" l="1"/>
  <c r="P137" i="3"/>
  <c r="P135" i="3"/>
  <c r="Q19" i="1" l="1"/>
  <c r="O141" i="1" l="1"/>
  <c r="O7" i="1"/>
  <c r="O6" i="1"/>
  <c r="E141" i="1" l="1"/>
  <c r="R140" i="1"/>
  <c r="P141" i="1"/>
  <c r="M141" i="1"/>
  <c r="L141" i="1"/>
  <c r="K141" i="1"/>
  <c r="J141" i="1"/>
  <c r="H141" i="1"/>
  <c r="G141" i="1"/>
  <c r="F141" i="1"/>
  <c r="Q138" i="1"/>
  <c r="Q136" i="1"/>
  <c r="Q135" i="1"/>
  <c r="Q134" i="1"/>
  <c r="Q132" i="1"/>
  <c r="Q130" i="1"/>
  <c r="Q129" i="1"/>
  <c r="Q128" i="1"/>
  <c r="Q127" i="1"/>
  <c r="Q126" i="1"/>
  <c r="Q124" i="1"/>
  <c r="Q122" i="1"/>
  <c r="Q120" i="1"/>
  <c r="Q119" i="1"/>
  <c r="Q117" i="1"/>
  <c r="Q116" i="1"/>
  <c r="Q114" i="1"/>
  <c r="Q113" i="1"/>
  <c r="Q112" i="1"/>
  <c r="Q111" i="1"/>
  <c r="Q109" i="1"/>
  <c r="Q108" i="1"/>
  <c r="Q107" i="1"/>
  <c r="Q106" i="1"/>
  <c r="Q100" i="1"/>
  <c r="Q99" i="1"/>
  <c r="Q98" i="1"/>
  <c r="Q97" i="1"/>
  <c r="Q96" i="1"/>
  <c r="Q95" i="1"/>
  <c r="Q94" i="1"/>
  <c r="Q93" i="1"/>
  <c r="Q92" i="1"/>
  <c r="Q91" i="1"/>
  <c r="Q85" i="1"/>
  <c r="Q88" i="1"/>
  <c r="Q89" i="1"/>
  <c r="Q83" i="1"/>
  <c r="Q81" i="1"/>
  <c r="Q80" i="1"/>
  <c r="Q78" i="1"/>
  <c r="Q77" i="1"/>
  <c r="Q76" i="1"/>
  <c r="Q75" i="1"/>
  <c r="Q74" i="1"/>
  <c r="Q73" i="1"/>
  <c r="Q72" i="1"/>
  <c r="Q71" i="1"/>
  <c r="Q70" i="1"/>
  <c r="Q69" i="1"/>
  <c r="Q68" i="1"/>
  <c r="Q67" i="1"/>
  <c r="Q66" i="1"/>
  <c r="Q65" i="1"/>
  <c r="Q64" i="1"/>
  <c r="Q56" i="1"/>
  <c r="Q62" i="1"/>
  <c r="Q61" i="1"/>
  <c r="Q60" i="1"/>
  <c r="Q59" i="1"/>
  <c r="Q58" i="1"/>
  <c r="Q57" i="1"/>
  <c r="Q53" i="1"/>
  <c r="Q52" i="1"/>
  <c r="Q50" i="1"/>
  <c r="Q49" i="1"/>
  <c r="Q48" i="1"/>
  <c r="Q47" i="1"/>
  <c r="Q45" i="1"/>
  <c r="Q44" i="1"/>
  <c r="Q43" i="1"/>
  <c r="Q41" i="1"/>
  <c r="Q39" i="1"/>
  <c r="Q37" i="1"/>
  <c r="Q35" i="1"/>
  <c r="Q34" i="1"/>
  <c r="Q33" i="1"/>
  <c r="Q32" i="1"/>
  <c r="Q31" i="1"/>
  <c r="Q29" i="1"/>
  <c r="Q28" i="1"/>
  <c r="Q27" i="1"/>
  <c r="Q26" i="1"/>
  <c r="Q25" i="1"/>
  <c r="Q24" i="1"/>
  <c r="Q23" i="1"/>
  <c r="Q22" i="1"/>
  <c r="Q21" i="1"/>
  <c r="Q20" i="1"/>
  <c r="Q18" i="1"/>
  <c r="Q17" i="1"/>
  <c r="Q16" i="1"/>
  <c r="Q15" i="1"/>
  <c r="Q14" i="1"/>
  <c r="Q13" i="1"/>
  <c r="Q12" i="1"/>
  <c r="Q11" i="1"/>
  <c r="Q10" i="1"/>
  <c r="Q9" i="1"/>
  <c r="Q8" i="1"/>
  <c r="R8" i="1" s="1"/>
  <c r="P7" i="1"/>
  <c r="N7" i="1"/>
  <c r="M7" i="1"/>
  <c r="L7" i="1"/>
  <c r="K7" i="1"/>
  <c r="J7" i="1"/>
  <c r="H7" i="1"/>
  <c r="G7" i="1"/>
  <c r="F7" i="1"/>
  <c r="E7" i="1"/>
  <c r="D7" i="1"/>
  <c r="P6" i="1"/>
  <c r="N6" i="1"/>
  <c r="M6" i="1"/>
  <c r="L6" i="1"/>
  <c r="K6" i="1"/>
  <c r="J6" i="1"/>
  <c r="H6" i="1"/>
  <c r="G6" i="1"/>
  <c r="F6" i="1"/>
  <c r="E6" i="1"/>
  <c r="Q141" i="1" l="1"/>
  <c r="N141" i="1"/>
  <c r="Q7" i="1"/>
  <c r="D141" i="1"/>
  <c r="D6" i="1"/>
  <c r="Q6" i="1"/>
  <c r="R141" i="1" l="1"/>
</calcChain>
</file>

<file path=xl/sharedStrings.xml><?xml version="1.0" encoding="utf-8"?>
<sst xmlns="http://schemas.openxmlformats.org/spreadsheetml/2006/main" count="648" uniqueCount="211">
  <si>
    <t>Tablica 3.</t>
  </si>
  <si>
    <t>RAZDJEL  000   PRIHODI GRADA</t>
  </si>
  <si>
    <t>PLAN 2023.</t>
  </si>
  <si>
    <t>UO za poslove gradon.</t>
  </si>
  <si>
    <t>UO za proračun i financije</t>
  </si>
  <si>
    <t>UO za komun.  Gospod.</t>
  </si>
  <si>
    <t>UO za imov.prav. poslove</t>
  </si>
  <si>
    <t>UO za gospodarstvo</t>
  </si>
  <si>
    <t>UO za društvene djelatnosti</t>
  </si>
  <si>
    <t>UO za razvoj grada</t>
  </si>
  <si>
    <t>GLAVA  01   PRIHODI GRADA KARLOVCA</t>
  </si>
  <si>
    <t>Izvor  OPĆI PRIHODI I PRIMICI PRORAČUNA</t>
  </si>
  <si>
    <t>P0001</t>
  </si>
  <si>
    <t>Porez i prirez na dohodak od nesamostalnog rada</t>
  </si>
  <si>
    <t>P0002</t>
  </si>
  <si>
    <t>Porez na promet nekretnina</t>
  </si>
  <si>
    <t>Porez na kuće za odmor</t>
  </si>
  <si>
    <t>Porez na potrošnju alkoholnih i bezalkoholnih pića</t>
  </si>
  <si>
    <t>Porez na tvrtku</t>
  </si>
  <si>
    <t>P0004</t>
  </si>
  <si>
    <t>Kamate na oročena sredstva i na depozite po viđenju</t>
  </si>
  <si>
    <t>P0005</t>
  </si>
  <si>
    <t>Naknada za javna parkirališta</t>
  </si>
  <si>
    <t>P0006</t>
  </si>
  <si>
    <t>Prihodi od iznajmljivanja imovine ( Selce )</t>
  </si>
  <si>
    <t>P0007</t>
  </si>
  <si>
    <t>Prihodi od zakupa poslovnih objekata</t>
  </si>
  <si>
    <t>P0008</t>
  </si>
  <si>
    <t>Prihodi od zakupa imovine (štandovi, kiosci)</t>
  </si>
  <si>
    <t>P0009</t>
  </si>
  <si>
    <t>Prihodi od iznajmljivanja imovine - stambeni objekti</t>
  </si>
  <si>
    <t>P0010</t>
  </si>
  <si>
    <t>Prihodi od zakupa i služnosti na gradskom zemljištu</t>
  </si>
  <si>
    <t>P0011</t>
  </si>
  <si>
    <t xml:space="preserve"> Naknada za eksploataciju  mineralnih sirovina</t>
  </si>
  <si>
    <t>P0012</t>
  </si>
  <si>
    <t>Naknada za uporabu javnih gradskih površina</t>
  </si>
  <si>
    <t>P0013</t>
  </si>
  <si>
    <t>Gradske i općinske pristojbe i naknade</t>
  </si>
  <si>
    <t>P0014</t>
  </si>
  <si>
    <t>Prihodi od prodaje državnih biljega</t>
  </si>
  <si>
    <t>P0015</t>
  </si>
  <si>
    <t>Prihodi od boravišne pristojbe</t>
  </si>
  <si>
    <t>P0016</t>
  </si>
  <si>
    <t>Ostali nespomenuti prihodi - po sudskim presudama</t>
  </si>
  <si>
    <t>P0017</t>
  </si>
  <si>
    <t>Ostale kazne - naplaćeni troškovi prisilne naplate</t>
  </si>
  <si>
    <t>P0018</t>
  </si>
  <si>
    <t>Ostale kazne - prekršajne kazne komunalnih redara</t>
  </si>
  <si>
    <t>P0019</t>
  </si>
  <si>
    <t>Ostali prihodi</t>
  </si>
  <si>
    <t>Izvor  KOMUNALNA NAKNADA</t>
  </si>
  <si>
    <t>P0020</t>
  </si>
  <si>
    <t>Komunalna naknada</t>
  </si>
  <si>
    <t>Izvor  KOMUNALNI DOPRINOS</t>
  </si>
  <si>
    <t>P0021</t>
  </si>
  <si>
    <t>Komunalni doprinos</t>
  </si>
  <si>
    <t>Izvor  SPOMENIČKA RENTA</t>
  </si>
  <si>
    <t>P0022</t>
  </si>
  <si>
    <t>Prihodi od spomeničke rente</t>
  </si>
  <si>
    <t>Izvor  DOPRINOS ZA ŠUME</t>
  </si>
  <si>
    <t>P0023</t>
  </si>
  <si>
    <t>Doprinosi za šume</t>
  </si>
  <si>
    <t>Izvor  NAKNADA ZA KONCESIJE</t>
  </si>
  <si>
    <t>P0024</t>
  </si>
  <si>
    <t>Naknade za koncesije</t>
  </si>
  <si>
    <t>Izvor  NAKNADA ZA ZBRINJAVANJE KOMUNALNOG OTPADA</t>
  </si>
  <si>
    <t>P0025</t>
  </si>
  <si>
    <t>Naknada za zbrinjavanje komunalnog otpada</t>
  </si>
  <si>
    <t>Izvor  PRIHODI ZA POSEBNE NAMJENE - OSTALO</t>
  </si>
  <si>
    <t>P0026</t>
  </si>
  <si>
    <t>Prihodi od zakupa poljopriv. zemljišta u vl. države</t>
  </si>
  <si>
    <t>P0027</t>
  </si>
  <si>
    <t>Vodni doprinos</t>
  </si>
  <si>
    <t>P0028</t>
  </si>
  <si>
    <t>Ostali nespomenuti prihodi - naknada za zadržav. nezak. izg. zgrada u prostoru</t>
  </si>
  <si>
    <t>Izvor  POMOĆI IZ ŽUPANIJSKOG PRORAČUNA</t>
  </si>
  <si>
    <t>P0032</t>
  </si>
  <si>
    <t>Tekuće pomoći za provedbu lokalnih izbora</t>
  </si>
  <si>
    <t>P0033</t>
  </si>
  <si>
    <t>P0034</t>
  </si>
  <si>
    <t xml:space="preserve">Izvor  POMOĆI IZ DRŽAVNOG PRORAČUNA  </t>
  </si>
  <si>
    <t>P0030</t>
  </si>
  <si>
    <t>P0031</t>
  </si>
  <si>
    <t>Kapit.pomoći Min.kulture za obnovu kulturne baštine</t>
  </si>
  <si>
    <t>Tekuće pomoći  Min. demog. za unaprijeđenje rada dječjih vrtića</t>
  </si>
  <si>
    <t>Tekuće pomoći iz MRRFEU za provedbu ITU projekata</t>
  </si>
  <si>
    <t>P0035</t>
  </si>
  <si>
    <t>P0036</t>
  </si>
  <si>
    <t>P0037</t>
  </si>
  <si>
    <t>P0038</t>
  </si>
  <si>
    <t>P0039</t>
  </si>
  <si>
    <t>P0040</t>
  </si>
  <si>
    <t>Pomoći iz MZO za projekt Pomoćnici u nastavi</t>
  </si>
  <si>
    <t>P0048</t>
  </si>
  <si>
    <t>P0049</t>
  </si>
  <si>
    <t>P0050</t>
  </si>
  <si>
    <t>P0051</t>
  </si>
  <si>
    <t>P0052</t>
  </si>
  <si>
    <t>P0053</t>
  </si>
  <si>
    <t>P0054</t>
  </si>
  <si>
    <t>P0055</t>
  </si>
  <si>
    <t>P0056</t>
  </si>
  <si>
    <t>P0057</t>
  </si>
  <si>
    <t>P0058</t>
  </si>
  <si>
    <t>Izvor  PRIHODI ZA DECENTRALIZIRANE FUNKCIJE - OŠ</t>
  </si>
  <si>
    <t>P0059</t>
  </si>
  <si>
    <t>Porez i prirez na dohodak - dodatni udio za OŠ</t>
  </si>
  <si>
    <t>P0060</t>
  </si>
  <si>
    <t>Tekuće pomoći izravnan. za decentr. funkcije - OŠ</t>
  </si>
  <si>
    <t>Kapitalne pomoći izravnanja za decentr. funkcije  - OŠ</t>
  </si>
  <si>
    <t>Izvor  PRIHODI ZA DECENTRALIZIRANE FUNKCIJE - JVP</t>
  </si>
  <si>
    <t>P0062</t>
  </si>
  <si>
    <t>Porez i prirez na dohodak - dodatni udio za  JVP</t>
  </si>
  <si>
    <t>Tekuće pomoći izravnanja za decentr. funkcije - JVP</t>
  </si>
  <si>
    <t>Izvor  POMOĆI IZ GRADSKIH PRORAČUNA</t>
  </si>
  <si>
    <t>Izvor  POMOĆI OD OSTALIH SUBJEKATA UNUTAR OPĆEG PRORAČUNA</t>
  </si>
  <si>
    <t>Kapitalne pomoći Hrv.vode - Karlovac II</t>
  </si>
  <si>
    <t>Kapitalne pomoći Hrvatske vode  za klizišta</t>
  </si>
  <si>
    <t>Pomoći od ostalih subjekata unutar opće države - ŽUC</t>
  </si>
  <si>
    <t>Tekuće pomoći za projekt Pomoćnici u nastavi</t>
  </si>
  <si>
    <t>Tekuće pomoći Min.demog. Za projekt Školski obrok za svako dijete</t>
  </si>
  <si>
    <t>Tekuće pomoći Min.demog.za unaprijeđenje rada vrtića</t>
  </si>
  <si>
    <t>P0071</t>
  </si>
  <si>
    <t>P0065</t>
  </si>
  <si>
    <t>P0067</t>
  </si>
  <si>
    <t>Kapitalne pomoći za kino Edison</t>
  </si>
  <si>
    <t>P0076</t>
  </si>
  <si>
    <t>P0077</t>
  </si>
  <si>
    <t>Izvor  POMOĆI IZ INOZEMSTVA</t>
  </si>
  <si>
    <t>P0079</t>
  </si>
  <si>
    <t>P0080</t>
  </si>
  <si>
    <t>Izvor  DONACIJE</t>
  </si>
  <si>
    <t>Donacije za Ka-kvart</t>
  </si>
  <si>
    <t>Izvor  PRIHODI OD PRODAJE ZEMLJIŠTA</t>
  </si>
  <si>
    <t>P0082</t>
  </si>
  <si>
    <t>Prihodi od prodaje zemljišta u vlasništvu grada</t>
  </si>
  <si>
    <t>Izvor  PRIHODI OD PRODAJE STAMBENIH OBJEKATA</t>
  </si>
  <si>
    <t>P0078</t>
  </si>
  <si>
    <t>Prihodi od prodaje stanova  -  Inkasator</t>
  </si>
  <si>
    <t>Prihodi od prodaje gradskih stanova</t>
  </si>
  <si>
    <t>Izvor  PRIHODI OD PRODAJE POSLOVNIH OBJEKATA</t>
  </si>
  <si>
    <t>Prihodi od prodaje poslovnih objekata</t>
  </si>
  <si>
    <t>Izvor  PRIHODI OD PRODAJE ZEMLJIŠTA U DRŽAVNOM VLASNIŠTVU</t>
  </si>
  <si>
    <t>P0081</t>
  </si>
  <si>
    <t>Prihodi od prodaje zemljišta u vlasništvu države</t>
  </si>
  <si>
    <t>Izvor  PRIMICI OD ZADUŽIVANJA</t>
  </si>
  <si>
    <t>Primljeni zajmovi od tuzemnih banaka Karlovac II</t>
  </si>
  <si>
    <t>P0083</t>
  </si>
  <si>
    <t>P0089</t>
  </si>
  <si>
    <t>P0090</t>
  </si>
  <si>
    <t>P0091</t>
  </si>
  <si>
    <t>Izvor V.P. Opći prihodi</t>
  </si>
  <si>
    <t>P0086</t>
  </si>
  <si>
    <t>Višak općih prihoda</t>
  </si>
  <si>
    <t>Izvor V.P. Komunalni doprinos</t>
  </si>
  <si>
    <t>P0088</t>
  </si>
  <si>
    <t>Višak prihoda od komunalnog doprinosa</t>
  </si>
  <si>
    <t>Izvor V.P. Doprinos za šume</t>
  </si>
  <si>
    <t>Višak prihoda od šumskog doprinosa</t>
  </si>
  <si>
    <t>Izvor V.P. V.P. Od prodaje zemljišta</t>
  </si>
  <si>
    <t>Višak prihoda od prodaje zemljšta u vlasništvu Grada</t>
  </si>
  <si>
    <t>UKUPNO PRIHODI GRADA KARLOVCA</t>
  </si>
  <si>
    <t>Izvor  PRIHODI PRORAČUNSKIH KORISNIKA</t>
  </si>
  <si>
    <t>SVEUKUPNO  PRIHODI GRADA I PRORAČUNSKIH KORISNIKA</t>
  </si>
  <si>
    <t>Ukupno 2022.</t>
  </si>
  <si>
    <t>PLAN 2024.</t>
  </si>
  <si>
    <t>Kapitalne pomoći Hrvatske vode za oborinsku odvodnju</t>
  </si>
  <si>
    <t>Izvor  POMOĆI TEMELJEM PRIJENOSA SREDSTAVA EU</t>
  </si>
  <si>
    <t>Služba za ITU</t>
  </si>
  <si>
    <t>Iz projekcija</t>
  </si>
  <si>
    <t>Prihodi od pruženih usluga za Hrvatske vode</t>
  </si>
  <si>
    <t>P0003</t>
  </si>
  <si>
    <t>P0074</t>
  </si>
  <si>
    <t>Pomoći iz državnog proračuna za EU izbore</t>
  </si>
  <si>
    <t>Pomoći iz državnog proračuna za parlamentarne izbore</t>
  </si>
  <si>
    <t>Pomoći iz državnog proračuna za predsjedničke izbore</t>
  </si>
  <si>
    <t>PLAN 2025.</t>
  </si>
  <si>
    <t>Pomoći iz Min.rada za Školski obrok</t>
  </si>
  <si>
    <t>Pomoći iz MRRFEU za Edison</t>
  </si>
  <si>
    <t>Primljeni zajmovi za projekt Edison i DV Banija</t>
  </si>
  <si>
    <t>Kapitalne pomoći iz Fonda solidarnosti</t>
  </si>
  <si>
    <t xml:space="preserve">Kapitalne pomoći za Fotonaponske elektrane </t>
  </si>
  <si>
    <t xml:space="preserve">UO za prost.uređ. I proved. Dok. </t>
  </si>
  <si>
    <t>UZ za gradnju i zaštitu okoliša</t>
  </si>
  <si>
    <t>limiti za 2024.</t>
  </si>
  <si>
    <t>limiti za 2025.</t>
  </si>
  <si>
    <t>Pomoći za projekte ZEB4ZEN</t>
  </si>
  <si>
    <t>pomoći za projekt PREP4KaGT-1</t>
  </si>
  <si>
    <t>PLAN PRIHODA PRORAČUNA GRADA KARLOVCA ZA RAZDOBLJE 2023.-2025.GODINE</t>
  </si>
  <si>
    <t>Kapitalne pomoći za energ. Obnovu JVP</t>
  </si>
  <si>
    <t>Pomoći od međun.organizacija za projekt GEO coNnEcT</t>
  </si>
  <si>
    <t>P0029</t>
  </si>
  <si>
    <t>P0041</t>
  </si>
  <si>
    <t>P0042</t>
  </si>
  <si>
    <t>P0043</t>
  </si>
  <si>
    <t>P0044</t>
  </si>
  <si>
    <t>P0061</t>
  </si>
  <si>
    <t>P0063</t>
  </si>
  <si>
    <t>P0064</t>
  </si>
  <si>
    <t>P0066</t>
  </si>
  <si>
    <t>P0068</t>
  </si>
  <si>
    <t>P0069</t>
  </si>
  <si>
    <t>Pomići temeljem prijenosa EU sredstava Masterbaza grada Karlovca</t>
  </si>
  <si>
    <t>P0073</t>
  </si>
  <si>
    <t>P0070</t>
  </si>
  <si>
    <t>P0072</t>
  </si>
  <si>
    <t>Pomoći temeljem prijenosa EU sredstava SKOK</t>
  </si>
  <si>
    <t>Kapitalne pomoći za projekt Leptirarij</t>
  </si>
  <si>
    <t>Kapitalne pomoći iz NPOO za DV Rečica</t>
  </si>
  <si>
    <t>Kapitalne pomoći iz NPOO za DV Luščić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</si>
</sst>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rgb="FF000000"/>
      <name val="Times New Roman"/>
      <family val="1"/>
      <charset val="238"/>
    </font>
    <font>
      <i/>
      <sz val="11"/>
      <color rgb="FF000000"/>
      <name val="Calibri"/>
      <family val="2"/>
      <charset val="238"/>
      <scheme val="minor"/>
    </font>
    <font>
      <b/>
      <i/>
      <sz val="11"/>
      <color rgb="FF000000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9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3" fontId="0" fillId="0" borderId="0" xfId="0" applyNumberFormat="1"/>
    <xf numFmtId="3" fontId="2" fillId="0" borderId="0" xfId="0" applyNumberFormat="1" applyFont="1"/>
    <xf numFmtId="0" fontId="4" fillId="0" borderId="0" xfId="0" applyFont="1"/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3" fontId="5" fillId="0" borderId="1" xfId="0" applyNumberFormat="1" applyFon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 wrapText="1"/>
    </xf>
    <xf numFmtId="3" fontId="0" fillId="0" borderId="1" xfId="0" applyNumberFormat="1" applyBorder="1" applyAlignment="1">
      <alignment vertical="center"/>
    </xf>
    <xf numFmtId="3" fontId="0" fillId="0" borderId="1" xfId="0" applyNumberFormat="1" applyBorder="1"/>
    <xf numFmtId="0" fontId="5" fillId="2" borderId="1" xfId="0" applyFont="1" applyFill="1" applyBorder="1"/>
    <xf numFmtId="0" fontId="5" fillId="2" borderId="1" xfId="0" applyFont="1" applyFill="1" applyBorder="1" applyAlignment="1">
      <alignment horizontal="center"/>
    </xf>
    <xf numFmtId="3" fontId="2" fillId="2" borderId="1" xfId="0" applyNumberFormat="1" applyFont="1" applyFill="1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wrapText="1"/>
    </xf>
    <xf numFmtId="3" fontId="0" fillId="0" borderId="1" xfId="0" applyNumberFormat="1" applyBorder="1" applyAlignment="1">
      <alignment wrapText="1"/>
    </xf>
    <xf numFmtId="3" fontId="0" fillId="0" borderId="0" xfId="0" applyNumberFormat="1" applyAlignment="1">
      <alignment wrapText="1"/>
    </xf>
    <xf numFmtId="0" fontId="0" fillId="0" borderId="0" xfId="0" applyAlignment="1">
      <alignment wrapText="1"/>
    </xf>
    <xf numFmtId="0" fontId="2" fillId="0" borderId="1" xfId="0" applyFont="1" applyBorder="1" applyAlignment="1">
      <alignment horizontal="center"/>
    </xf>
    <xf numFmtId="3" fontId="2" fillId="0" borderId="1" xfId="0" applyNumberFormat="1" applyFont="1" applyBorder="1"/>
    <xf numFmtId="0" fontId="0" fillId="0" borderId="1" xfId="0" applyBorder="1"/>
    <xf numFmtId="0" fontId="0" fillId="0" borderId="1" xfId="0" applyBorder="1" applyAlignment="1">
      <alignment horizontal="center"/>
    </xf>
    <xf numFmtId="3" fontId="6" fillId="0" borderId="1" xfId="0" applyNumberFormat="1" applyFont="1" applyBorder="1" applyAlignment="1">
      <alignment wrapText="1"/>
    </xf>
    <xf numFmtId="3" fontId="1" fillId="0" borderId="1" xfId="0" applyNumberFormat="1" applyFont="1" applyBorder="1" applyAlignment="1">
      <alignment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/>
    <xf numFmtId="3" fontId="0" fillId="0" borderId="5" xfId="0" applyNumberFormat="1" applyBorder="1"/>
    <xf numFmtId="3" fontId="8" fillId="0" borderId="5" xfId="0" applyNumberFormat="1" applyFont="1" applyBorder="1" applyAlignment="1">
      <alignment vertical="center" wrapText="1"/>
    </xf>
    <xf numFmtId="3" fontId="8" fillId="0" borderId="5" xfId="0" applyNumberFormat="1" applyFont="1" applyBorder="1" applyAlignment="1">
      <alignment horizontal="right" vertical="center" wrapText="1"/>
    </xf>
    <xf numFmtId="4" fontId="7" fillId="0" borderId="5" xfId="0" applyNumberFormat="1" applyFont="1" applyBorder="1"/>
    <xf numFmtId="3" fontId="6" fillId="0" borderId="1" xfId="0" applyNumberFormat="1" applyFont="1" applyBorder="1" applyAlignment="1">
      <alignment horizontal="center" vertical="center" wrapText="1"/>
    </xf>
    <xf numFmtId="164" fontId="0" fillId="0" borderId="1" xfId="0" applyNumberFormat="1" applyBorder="1"/>
    <xf numFmtId="4" fontId="0" fillId="0" borderId="1" xfId="0" applyNumberFormat="1" applyBorder="1"/>
    <xf numFmtId="3" fontId="2" fillId="4" borderId="1" xfId="0" applyNumberFormat="1" applyFont="1" applyFill="1" applyBorder="1"/>
    <xf numFmtId="0" fontId="2" fillId="5" borderId="1" xfId="0" applyFont="1" applyFill="1" applyBorder="1"/>
    <xf numFmtId="0" fontId="0" fillId="5" borderId="1" xfId="0" applyFill="1" applyBorder="1" applyAlignment="1">
      <alignment horizontal="center"/>
    </xf>
    <xf numFmtId="0" fontId="0" fillId="5" borderId="1" xfId="0" applyFill="1" applyBorder="1"/>
    <xf numFmtId="3" fontId="2" fillId="5" borderId="1" xfId="0" applyNumberFormat="1" applyFont="1" applyFill="1" applyBorder="1"/>
    <xf numFmtId="3" fontId="0" fillId="5" borderId="1" xfId="0" applyNumberFormat="1" applyFill="1" applyBorder="1"/>
    <xf numFmtId="3" fontId="0" fillId="5" borderId="1" xfId="0" applyNumberFormat="1" applyFill="1" applyBorder="1" applyAlignment="1">
      <alignment wrapText="1"/>
    </xf>
    <xf numFmtId="3" fontId="0" fillId="3" borderId="1" xfId="0" applyNumberFormat="1" applyFill="1" applyBorder="1"/>
    <xf numFmtId="0" fontId="2" fillId="6" borderId="1" xfId="0" applyFont="1" applyFill="1" applyBorder="1"/>
    <xf numFmtId="0" fontId="2" fillId="6" borderId="1" xfId="0" applyFont="1" applyFill="1" applyBorder="1" applyAlignment="1">
      <alignment horizontal="center"/>
    </xf>
    <xf numFmtId="3" fontId="2" fillId="6" borderId="1" xfId="0" applyNumberFormat="1" applyFont="1" applyFill="1" applyBorder="1"/>
    <xf numFmtId="3" fontId="10" fillId="6" borderId="1" xfId="0" applyNumberFormat="1" applyFont="1" applyFill="1" applyBorder="1" applyAlignment="1">
      <alignment vertical="center" wrapText="1"/>
    </xf>
    <xf numFmtId="4" fontId="2" fillId="6" borderId="1" xfId="0" applyNumberFormat="1" applyFont="1" applyFill="1" applyBorder="1"/>
    <xf numFmtId="3" fontId="2" fillId="7" borderId="1" xfId="0" applyNumberFormat="1" applyFont="1" applyFill="1" applyBorder="1"/>
    <xf numFmtId="0" fontId="2" fillId="8" borderId="1" xfId="0" applyFont="1" applyFill="1" applyBorder="1"/>
    <xf numFmtId="3" fontId="2" fillId="8" borderId="1" xfId="0" applyNumberFormat="1" applyFont="1" applyFill="1" applyBorder="1"/>
    <xf numFmtId="0" fontId="2" fillId="9" borderId="1" xfId="0" applyFont="1" applyFill="1" applyBorder="1"/>
    <xf numFmtId="3" fontId="2" fillId="9" borderId="1" xfId="0" applyNumberFormat="1" applyFont="1" applyFill="1" applyBorder="1"/>
    <xf numFmtId="0" fontId="2" fillId="9" borderId="1" xfId="0" applyFont="1" applyFill="1" applyBorder="1" applyAlignment="1">
      <alignment horizontal="center"/>
    </xf>
    <xf numFmtId="3" fontId="0" fillId="9" borderId="1" xfId="0" applyNumberFormat="1" applyFill="1" applyBorder="1"/>
    <xf numFmtId="0" fontId="0" fillId="9" borderId="1" xfId="0" applyFill="1" applyBorder="1" applyAlignment="1">
      <alignment vertical="center" wrapText="1"/>
    </xf>
    <xf numFmtId="0" fontId="0" fillId="9" borderId="1" xfId="0" applyFill="1" applyBorder="1" applyAlignment="1">
      <alignment horizontal="center"/>
    </xf>
    <xf numFmtId="0" fontId="0" fillId="9" borderId="1" xfId="0" applyFill="1" applyBorder="1" applyAlignment="1">
      <alignment wrapText="1"/>
    </xf>
    <xf numFmtId="0" fontId="0" fillId="8" borderId="1" xfId="0" applyFill="1" applyBorder="1" applyAlignment="1">
      <alignment horizontal="center"/>
    </xf>
    <xf numFmtId="0" fontId="0" fillId="8" borderId="1" xfId="0" applyFill="1" applyBorder="1"/>
    <xf numFmtId="3" fontId="0" fillId="8" borderId="1" xfId="0" applyNumberFormat="1" applyFill="1" applyBorder="1"/>
    <xf numFmtId="3" fontId="0" fillId="8" borderId="1" xfId="0" applyNumberFormat="1" applyFill="1" applyBorder="1" applyAlignment="1">
      <alignment wrapText="1"/>
    </xf>
    <xf numFmtId="3" fontId="0" fillId="9" borderId="1" xfId="0" applyNumberFormat="1" applyFill="1" applyBorder="1" applyAlignment="1">
      <alignment wrapText="1"/>
    </xf>
    <xf numFmtId="3" fontId="2" fillId="7" borderId="7" xfId="0" applyNumberFormat="1" applyFont="1" applyFill="1" applyBorder="1"/>
    <xf numFmtId="3" fontId="2" fillId="7" borderId="8" xfId="0" applyNumberFormat="1" applyFont="1" applyFill="1" applyBorder="1"/>
    <xf numFmtId="0" fontId="2" fillId="8" borderId="6" xfId="0" applyFont="1" applyFill="1" applyBorder="1"/>
    <xf numFmtId="0" fontId="0" fillId="8" borderId="7" xfId="0" applyFill="1" applyBorder="1" applyAlignment="1">
      <alignment horizontal="center"/>
    </xf>
    <xf numFmtId="0" fontId="0" fillId="8" borderId="7" xfId="0" applyFill="1" applyBorder="1"/>
    <xf numFmtId="3" fontId="2" fillId="8" borderId="7" xfId="0" applyNumberFormat="1" applyFont="1" applyFill="1" applyBorder="1"/>
    <xf numFmtId="3" fontId="0" fillId="8" borderId="7" xfId="0" applyNumberFormat="1" applyFill="1" applyBorder="1"/>
    <xf numFmtId="3" fontId="0" fillId="8" borderId="8" xfId="0" applyNumberFormat="1" applyFill="1" applyBorder="1" applyAlignment="1">
      <alignment wrapText="1"/>
    </xf>
    <xf numFmtId="3" fontId="0" fillId="9" borderId="7" xfId="0" applyNumberFormat="1" applyFill="1" applyBorder="1"/>
    <xf numFmtId="3" fontId="9" fillId="0" borderId="0" xfId="0" applyNumberFormat="1" applyFont="1" applyAlignment="1">
      <alignment vertical="center" wrapText="1"/>
    </xf>
    <xf numFmtId="3" fontId="9" fillId="0" borderId="0" xfId="0" applyNumberFormat="1" applyFont="1" applyAlignment="1">
      <alignment horizontal="right" vertical="center" wrapText="1"/>
    </xf>
    <xf numFmtId="4" fontId="0" fillId="0" borderId="0" xfId="0" applyNumberFormat="1"/>
    <xf numFmtId="0" fontId="5" fillId="0" borderId="6" xfId="0" applyFont="1" applyBorder="1"/>
    <xf numFmtId="0" fontId="5" fillId="0" borderId="7" xfId="0" applyFont="1" applyBorder="1" applyAlignment="1">
      <alignment horizontal="center"/>
    </xf>
    <xf numFmtId="0" fontId="5" fillId="0" borderId="7" xfId="0" applyFont="1" applyBorder="1"/>
    <xf numFmtId="3" fontId="5" fillId="0" borderId="7" xfId="0" applyNumberFormat="1" applyFont="1" applyBorder="1" applyAlignment="1">
      <alignment horizontal="center" vertical="center"/>
    </xf>
    <xf numFmtId="3" fontId="0" fillId="0" borderId="7" xfId="0" applyNumberFormat="1" applyBorder="1" applyAlignment="1">
      <alignment horizontal="center" vertical="center" wrapText="1"/>
    </xf>
    <xf numFmtId="3" fontId="6" fillId="0" borderId="7" xfId="0" applyNumberFormat="1" applyFont="1" applyBorder="1" applyAlignment="1">
      <alignment horizontal="center" vertical="center" wrapText="1"/>
    </xf>
    <xf numFmtId="3" fontId="0" fillId="0" borderId="8" xfId="0" applyNumberFormat="1" applyBorder="1" applyAlignment="1">
      <alignment vertical="center"/>
    </xf>
    <xf numFmtId="0" fontId="5" fillId="2" borderId="12" xfId="0" applyFont="1" applyFill="1" applyBorder="1"/>
    <xf numFmtId="0" fontId="5" fillId="2" borderId="13" xfId="0" applyFont="1" applyFill="1" applyBorder="1" applyAlignment="1">
      <alignment horizontal="center"/>
    </xf>
    <xf numFmtId="0" fontId="5" fillId="2" borderId="13" xfId="0" applyFont="1" applyFill="1" applyBorder="1"/>
    <xf numFmtId="3" fontId="2" fillId="2" borderId="13" xfId="0" applyNumberFormat="1" applyFont="1" applyFill="1" applyBorder="1"/>
    <xf numFmtId="3" fontId="2" fillId="2" borderId="14" xfId="0" applyNumberFormat="1" applyFont="1" applyFill="1" applyBorder="1"/>
    <xf numFmtId="0" fontId="2" fillId="9" borderId="15" xfId="0" applyFont="1" applyFill="1" applyBorder="1"/>
    <xf numFmtId="3" fontId="2" fillId="9" borderId="16" xfId="0" applyNumberFormat="1" applyFont="1" applyFill="1" applyBorder="1"/>
    <xf numFmtId="0" fontId="0" fillId="0" borderId="15" xfId="0" applyBorder="1" applyAlignment="1">
      <alignment wrapText="1"/>
    </xf>
    <xf numFmtId="3" fontId="0" fillId="0" borderId="16" xfId="0" applyNumberFormat="1" applyBorder="1" applyAlignment="1">
      <alignment wrapText="1"/>
    </xf>
    <xf numFmtId="3" fontId="0" fillId="9" borderId="16" xfId="0" applyNumberFormat="1" applyFill="1" applyBorder="1" applyAlignment="1">
      <alignment wrapText="1"/>
    </xf>
    <xf numFmtId="0" fontId="0" fillId="0" borderId="17" xfId="0" applyBorder="1" applyAlignment="1">
      <alignment wrapText="1"/>
    </xf>
    <xf numFmtId="0" fontId="0" fillId="0" borderId="15" xfId="0" applyBorder="1"/>
    <xf numFmtId="0" fontId="0" fillId="0" borderId="15" xfId="0" applyBorder="1" applyAlignment="1">
      <alignment vertical="center" wrapText="1"/>
    </xf>
    <xf numFmtId="0" fontId="2" fillId="0" borderId="15" xfId="0" applyFont="1" applyBorder="1"/>
    <xf numFmtId="0" fontId="0" fillId="0" borderId="18" xfId="0" applyBorder="1" applyAlignment="1">
      <alignment wrapText="1"/>
    </xf>
    <xf numFmtId="0" fontId="0" fillId="0" borderId="19" xfId="0" applyBorder="1" applyAlignment="1">
      <alignment horizontal="center"/>
    </xf>
    <xf numFmtId="0" fontId="0" fillId="0" borderId="19" xfId="0" applyBorder="1" applyAlignment="1">
      <alignment wrapText="1"/>
    </xf>
    <xf numFmtId="3" fontId="0" fillId="0" borderId="19" xfId="0" applyNumberFormat="1" applyBorder="1"/>
    <xf numFmtId="4" fontId="0" fillId="0" borderId="19" xfId="0" applyNumberFormat="1" applyBorder="1"/>
    <xf numFmtId="164" fontId="0" fillId="0" borderId="19" xfId="0" applyNumberFormat="1" applyBorder="1"/>
    <xf numFmtId="3" fontId="0" fillId="0" borderId="20" xfId="0" applyNumberFormat="1" applyBorder="1" applyAlignment="1">
      <alignment wrapText="1"/>
    </xf>
    <xf numFmtId="0" fontId="2" fillId="0" borderId="0" xfId="0" applyFont="1" applyAlignment="1">
      <alignment horizontal="center"/>
    </xf>
    <xf numFmtId="0" fontId="2" fillId="9" borderId="9" xfId="0" applyFont="1" applyFill="1" applyBorder="1" applyAlignment="1">
      <alignment horizontal="left" wrapText="1"/>
    </xf>
    <xf numFmtId="0" fontId="2" fillId="9" borderId="10" xfId="0" applyFont="1" applyFill="1" applyBorder="1" applyAlignment="1">
      <alignment horizontal="left" wrapText="1"/>
    </xf>
    <xf numFmtId="0" fontId="2" fillId="9" borderId="11" xfId="0" applyFont="1" applyFill="1" applyBorder="1" applyAlignment="1">
      <alignment horizontal="left" wrapText="1"/>
    </xf>
    <xf numFmtId="0" fontId="2" fillId="7" borderId="6" xfId="0" applyFont="1" applyFill="1" applyBorder="1" applyAlignment="1">
      <alignment horizontal="center" wrapText="1"/>
    </xf>
    <xf numFmtId="0" fontId="2" fillId="7" borderId="7" xfId="0" applyFont="1" applyFill="1" applyBorder="1" applyAlignment="1">
      <alignment horizontal="center" wrapText="1"/>
    </xf>
    <xf numFmtId="0" fontId="0" fillId="9" borderId="2" xfId="0" applyFill="1" applyBorder="1" applyAlignment="1">
      <alignment horizontal="left" wrapText="1"/>
    </xf>
    <xf numFmtId="0" fontId="0" fillId="9" borderId="3" xfId="0" applyFill="1" applyBorder="1" applyAlignment="1">
      <alignment horizontal="left" wrapText="1"/>
    </xf>
    <xf numFmtId="0" fontId="0" fillId="9" borderId="4" xfId="0" applyFill="1" applyBorder="1" applyAlignment="1">
      <alignment horizontal="left" wrapText="1"/>
    </xf>
    <xf numFmtId="0" fontId="3" fillId="0" borderId="0" xfId="0" applyFont="1" applyAlignment="1">
      <alignment horizontal="center"/>
    </xf>
    <xf numFmtId="0" fontId="2" fillId="7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</cellXfs>
  <cellStyles count="1">
    <cellStyle name="Normalno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EC564E-8545-4C47-ADAE-F32DB591B8A9}">
  <dimension ref="A1:R145"/>
  <sheetViews>
    <sheetView tabSelected="1" topLeftCell="A17" workbookViewId="0">
      <selection activeCell="E33" sqref="E33"/>
    </sheetView>
  </sheetViews>
  <sheetFormatPr defaultRowHeight="15" x14ac:dyDescent="0.25"/>
  <cols>
    <col min="1" max="1" width="7.5703125" customWidth="1"/>
    <col min="2" max="2" width="5.28515625" style="2" customWidth="1"/>
    <col min="3" max="3" width="30.7109375" customWidth="1"/>
    <col min="4" max="6" width="11.7109375" style="3" customWidth="1"/>
    <col min="7" max="13" width="10.7109375" style="3" customWidth="1"/>
    <col min="14" max="15" width="11.85546875" style="3" customWidth="1"/>
    <col min="16" max="16" width="10.7109375" style="3" customWidth="1"/>
    <col min="17" max="17" width="13.28515625" style="3" customWidth="1"/>
    <col min="18" max="19" width="12.7109375" customWidth="1"/>
  </cols>
  <sheetData>
    <row r="1" spans="1:18" x14ac:dyDescent="0.25">
      <c r="A1" s="1"/>
    </row>
    <row r="3" spans="1:18" x14ac:dyDescent="0.25">
      <c r="A3" s="104" t="s">
        <v>189</v>
      </c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4" t="s">
        <v>0</v>
      </c>
    </row>
    <row r="4" spans="1:18" ht="21.75" customHeight="1" thickBot="1" x14ac:dyDescent="0.3">
      <c r="A4" s="1"/>
      <c r="G4" s="73"/>
      <c r="H4" s="74"/>
      <c r="I4" s="74"/>
      <c r="J4" s="74"/>
      <c r="K4" s="74"/>
      <c r="L4" s="74"/>
      <c r="M4" s="73"/>
      <c r="N4" s="74"/>
      <c r="O4" s="75"/>
      <c r="P4" s="75"/>
      <c r="Q4" s="75"/>
    </row>
    <row r="5" spans="1:18" ht="60.75" thickBot="1" x14ac:dyDescent="0.3">
      <c r="A5" s="76" t="s">
        <v>1</v>
      </c>
      <c r="B5" s="77"/>
      <c r="C5" s="78"/>
      <c r="D5" s="79" t="s">
        <v>2</v>
      </c>
      <c r="E5" s="79" t="s">
        <v>166</v>
      </c>
      <c r="F5" s="79" t="s">
        <v>177</v>
      </c>
      <c r="G5" s="80" t="s">
        <v>3</v>
      </c>
      <c r="H5" s="81" t="s">
        <v>4</v>
      </c>
      <c r="I5" s="81" t="s">
        <v>183</v>
      </c>
      <c r="J5" s="80" t="s">
        <v>184</v>
      </c>
      <c r="K5" s="80" t="s">
        <v>5</v>
      </c>
      <c r="L5" s="80" t="s">
        <v>6</v>
      </c>
      <c r="M5" s="80" t="s">
        <v>7</v>
      </c>
      <c r="N5" s="80" t="s">
        <v>8</v>
      </c>
      <c r="O5" s="80" t="s">
        <v>9</v>
      </c>
      <c r="P5" s="80" t="s">
        <v>169</v>
      </c>
      <c r="Q5" s="82" t="s">
        <v>165</v>
      </c>
    </row>
    <row r="6" spans="1:18" x14ac:dyDescent="0.25">
      <c r="A6" s="83" t="s">
        <v>10</v>
      </c>
      <c r="B6" s="84"/>
      <c r="C6" s="85"/>
      <c r="D6" s="86">
        <f t="shared" ref="D6:P6" si="0">SUM(D8:D130)</f>
        <v>51578341</v>
      </c>
      <c r="E6" s="86">
        <f t="shared" si="0"/>
        <v>34329000</v>
      </c>
      <c r="F6" s="86">
        <f t="shared" si="0"/>
        <v>34390000</v>
      </c>
      <c r="G6" s="86">
        <f t="shared" si="0"/>
        <v>3090000</v>
      </c>
      <c r="H6" s="86">
        <f t="shared" si="0"/>
        <v>3716000</v>
      </c>
      <c r="I6" s="86">
        <f t="shared" si="0"/>
        <v>310000</v>
      </c>
      <c r="J6" s="86">
        <f t="shared" si="0"/>
        <v>20316152</v>
      </c>
      <c r="K6" s="86">
        <f t="shared" si="0"/>
        <v>7082000</v>
      </c>
      <c r="L6" s="86">
        <f t="shared" si="0"/>
        <v>1225000</v>
      </c>
      <c r="M6" s="86">
        <f t="shared" si="0"/>
        <v>1717000</v>
      </c>
      <c r="N6" s="86">
        <f t="shared" si="0"/>
        <v>12065000</v>
      </c>
      <c r="O6" s="86">
        <f t="shared" si="0"/>
        <v>1910189</v>
      </c>
      <c r="P6" s="86">
        <f t="shared" si="0"/>
        <v>147000</v>
      </c>
      <c r="Q6" s="87">
        <f t="shared" ref="Q6:Q69" si="1">SUM(G6:P6)</f>
        <v>51578341</v>
      </c>
      <c r="R6" s="3"/>
    </row>
    <row r="7" spans="1:18" x14ac:dyDescent="0.25">
      <c r="A7" s="88" t="s">
        <v>11</v>
      </c>
      <c r="B7" s="54"/>
      <c r="C7" s="52"/>
      <c r="D7" s="53">
        <f t="shared" ref="D7:P7" si="2">SUM(D8:D29)</f>
        <v>21711000</v>
      </c>
      <c r="E7" s="53">
        <f t="shared" si="2"/>
        <v>22247000</v>
      </c>
      <c r="F7" s="53">
        <f t="shared" si="2"/>
        <v>22778000</v>
      </c>
      <c r="G7" s="53">
        <f t="shared" si="2"/>
        <v>2040000</v>
      </c>
      <c r="H7" s="53">
        <f t="shared" si="2"/>
        <v>3686000</v>
      </c>
      <c r="I7" s="53">
        <f t="shared" si="2"/>
        <v>310000</v>
      </c>
      <c r="J7" s="53">
        <f t="shared" si="2"/>
        <v>600000</v>
      </c>
      <c r="K7" s="53">
        <f t="shared" si="2"/>
        <v>1700000</v>
      </c>
      <c r="L7" s="53">
        <f t="shared" si="2"/>
        <v>1065000</v>
      </c>
      <c r="M7" s="53">
        <f t="shared" si="2"/>
        <v>1700000</v>
      </c>
      <c r="N7" s="53">
        <f t="shared" si="2"/>
        <v>9600000</v>
      </c>
      <c r="O7" s="53">
        <f t="shared" si="2"/>
        <v>950000</v>
      </c>
      <c r="P7" s="53">
        <f t="shared" si="2"/>
        <v>60000</v>
      </c>
      <c r="Q7" s="89">
        <f t="shared" si="1"/>
        <v>21711000</v>
      </c>
    </row>
    <row r="8" spans="1:18" s="19" customFormat="1" ht="30" x14ac:dyDescent="0.25">
      <c r="A8" s="90" t="s">
        <v>12</v>
      </c>
      <c r="B8" s="16">
        <v>611</v>
      </c>
      <c r="C8" s="15" t="s">
        <v>13</v>
      </c>
      <c r="D8" s="17">
        <v>19000000</v>
      </c>
      <c r="E8" s="17">
        <v>19500000</v>
      </c>
      <c r="F8" s="17">
        <v>20000000</v>
      </c>
      <c r="G8" s="11">
        <v>2000000</v>
      </c>
      <c r="H8" s="11">
        <v>2090000</v>
      </c>
      <c r="I8" s="11">
        <v>200000</v>
      </c>
      <c r="J8" s="11">
        <v>600000</v>
      </c>
      <c r="K8" s="11">
        <v>1300000</v>
      </c>
      <c r="L8" s="11">
        <v>850000</v>
      </c>
      <c r="M8" s="11">
        <v>1350000</v>
      </c>
      <c r="N8" s="11">
        <v>9600000</v>
      </c>
      <c r="O8" s="11">
        <v>950000</v>
      </c>
      <c r="P8" s="11">
        <v>60000</v>
      </c>
      <c r="Q8" s="91">
        <f t="shared" si="1"/>
        <v>19000000</v>
      </c>
      <c r="R8" s="18">
        <f>D8-Q8</f>
        <v>0</v>
      </c>
    </row>
    <row r="9" spans="1:18" s="19" customFormat="1" x14ac:dyDescent="0.25">
      <c r="A9" s="90" t="s">
        <v>14</v>
      </c>
      <c r="B9" s="16">
        <v>613</v>
      </c>
      <c r="C9" s="15" t="s">
        <v>15</v>
      </c>
      <c r="D9" s="17">
        <v>1350000</v>
      </c>
      <c r="E9" s="17">
        <v>1350000</v>
      </c>
      <c r="F9" s="17">
        <v>1350000</v>
      </c>
      <c r="G9" s="17"/>
      <c r="H9" s="17">
        <v>1350000</v>
      </c>
      <c r="I9" s="17"/>
      <c r="J9" s="17"/>
      <c r="K9" s="17"/>
      <c r="L9" s="17"/>
      <c r="M9" s="17"/>
      <c r="N9" s="17"/>
      <c r="O9" s="17"/>
      <c r="P9" s="17"/>
      <c r="Q9" s="91">
        <f t="shared" si="1"/>
        <v>1350000</v>
      </c>
      <c r="R9" s="18">
        <f t="shared" ref="R9:R72" si="3">D9-Q9</f>
        <v>0</v>
      </c>
    </row>
    <row r="10" spans="1:18" s="19" customFormat="1" x14ac:dyDescent="0.25">
      <c r="A10" s="90" t="s">
        <v>172</v>
      </c>
      <c r="B10" s="16">
        <v>613</v>
      </c>
      <c r="C10" s="15" t="s">
        <v>16</v>
      </c>
      <c r="D10" s="17">
        <v>10000</v>
      </c>
      <c r="E10" s="17">
        <v>10000</v>
      </c>
      <c r="F10" s="17">
        <v>10000</v>
      </c>
      <c r="G10" s="17"/>
      <c r="H10" s="17"/>
      <c r="I10" s="17"/>
      <c r="J10" s="17"/>
      <c r="K10" s="17"/>
      <c r="L10" s="17"/>
      <c r="M10" s="17">
        <v>10000</v>
      </c>
      <c r="N10" s="17"/>
      <c r="O10" s="17"/>
      <c r="P10" s="17"/>
      <c r="Q10" s="91">
        <f t="shared" si="1"/>
        <v>10000</v>
      </c>
      <c r="R10" s="18">
        <f t="shared" si="3"/>
        <v>0</v>
      </c>
    </row>
    <row r="11" spans="1:18" s="19" customFormat="1" ht="30" x14ac:dyDescent="0.25">
      <c r="A11" s="90" t="s">
        <v>19</v>
      </c>
      <c r="B11" s="16">
        <v>614</v>
      </c>
      <c r="C11" s="15" t="s">
        <v>17</v>
      </c>
      <c r="D11" s="17">
        <v>160000</v>
      </c>
      <c r="E11" s="17">
        <v>160000</v>
      </c>
      <c r="F11" s="17">
        <v>160000</v>
      </c>
      <c r="G11" s="17"/>
      <c r="H11" s="17"/>
      <c r="I11" s="17"/>
      <c r="J11" s="17"/>
      <c r="K11" s="17"/>
      <c r="L11" s="17"/>
      <c r="M11" s="17">
        <v>160000</v>
      </c>
      <c r="N11" s="17"/>
      <c r="O11" s="17"/>
      <c r="P11" s="17"/>
      <c r="Q11" s="91">
        <f>SUM(G11:P11)</f>
        <v>160000</v>
      </c>
      <c r="R11" s="18">
        <f t="shared" si="3"/>
        <v>0</v>
      </c>
    </row>
    <row r="12" spans="1:18" s="19" customFormat="1" x14ac:dyDescent="0.25">
      <c r="A12" s="90" t="s">
        <v>21</v>
      </c>
      <c r="B12" s="16">
        <v>614</v>
      </c>
      <c r="C12" s="15" t="s">
        <v>18</v>
      </c>
      <c r="D12" s="17">
        <v>1000</v>
      </c>
      <c r="E12" s="17">
        <v>1000</v>
      </c>
      <c r="F12" s="17">
        <v>1000</v>
      </c>
      <c r="G12" s="17"/>
      <c r="H12" s="17"/>
      <c r="I12" s="17"/>
      <c r="J12" s="17"/>
      <c r="K12" s="17"/>
      <c r="L12" s="17"/>
      <c r="M12" s="17">
        <v>1000</v>
      </c>
      <c r="N12" s="17"/>
      <c r="O12" s="17"/>
      <c r="P12" s="17"/>
      <c r="Q12" s="91">
        <f t="shared" si="1"/>
        <v>1000</v>
      </c>
      <c r="R12" s="18">
        <f t="shared" si="3"/>
        <v>0</v>
      </c>
    </row>
    <row r="13" spans="1:18" s="19" customFormat="1" ht="30" x14ac:dyDescent="0.25">
      <c r="A13" s="90" t="s">
        <v>23</v>
      </c>
      <c r="B13" s="16">
        <v>641</v>
      </c>
      <c r="C13" s="15" t="s">
        <v>20</v>
      </c>
      <c r="D13" s="17">
        <v>20000</v>
      </c>
      <c r="E13" s="17">
        <v>20000</v>
      </c>
      <c r="F13" s="17">
        <v>20000</v>
      </c>
      <c r="G13" s="17">
        <v>20000</v>
      </c>
      <c r="H13" s="17"/>
      <c r="I13" s="17"/>
      <c r="J13" s="17"/>
      <c r="K13" s="17"/>
      <c r="L13" s="17"/>
      <c r="M13" s="17"/>
      <c r="N13" s="17"/>
      <c r="O13" s="17"/>
      <c r="P13" s="17"/>
      <c r="Q13" s="91">
        <f t="shared" si="1"/>
        <v>20000</v>
      </c>
      <c r="R13" s="18">
        <f t="shared" si="3"/>
        <v>0</v>
      </c>
    </row>
    <row r="14" spans="1:18" s="19" customFormat="1" x14ac:dyDescent="0.25">
      <c r="A14" s="90" t="s">
        <v>25</v>
      </c>
      <c r="B14" s="16">
        <v>642</v>
      </c>
      <c r="C14" s="15" t="s">
        <v>22</v>
      </c>
      <c r="D14" s="17">
        <v>135000</v>
      </c>
      <c r="E14" s="17">
        <v>135000</v>
      </c>
      <c r="F14" s="17">
        <v>135000</v>
      </c>
      <c r="G14" s="17"/>
      <c r="H14" s="17"/>
      <c r="I14" s="17"/>
      <c r="J14" s="17"/>
      <c r="K14" s="17">
        <v>135000</v>
      </c>
      <c r="L14" s="17"/>
      <c r="M14" s="17"/>
      <c r="N14" s="17"/>
      <c r="O14" s="17"/>
      <c r="P14" s="17"/>
      <c r="Q14" s="91">
        <f>SUM(G14:P14)</f>
        <v>135000</v>
      </c>
      <c r="R14" s="18">
        <f t="shared" si="3"/>
        <v>0</v>
      </c>
    </row>
    <row r="15" spans="1:18" s="19" customFormat="1" ht="30" x14ac:dyDescent="0.25">
      <c r="A15" s="90" t="s">
        <v>27</v>
      </c>
      <c r="B15" s="16">
        <v>642</v>
      </c>
      <c r="C15" s="15" t="s">
        <v>24</v>
      </c>
      <c r="D15" s="17">
        <v>5000</v>
      </c>
      <c r="E15" s="17">
        <v>5000</v>
      </c>
      <c r="F15" s="17">
        <v>5000</v>
      </c>
      <c r="G15" s="17"/>
      <c r="H15" s="17"/>
      <c r="I15" s="17"/>
      <c r="J15" s="17"/>
      <c r="K15" s="17"/>
      <c r="L15" s="17">
        <v>5000</v>
      </c>
      <c r="M15" s="17"/>
      <c r="N15" s="17"/>
      <c r="O15" s="17"/>
      <c r="P15" s="17"/>
      <c r="Q15" s="91">
        <f t="shared" si="1"/>
        <v>5000</v>
      </c>
      <c r="R15" s="18">
        <f t="shared" si="3"/>
        <v>0</v>
      </c>
    </row>
    <row r="16" spans="1:18" s="19" customFormat="1" ht="30" x14ac:dyDescent="0.25">
      <c r="A16" s="90" t="s">
        <v>29</v>
      </c>
      <c r="B16" s="16">
        <v>642</v>
      </c>
      <c r="C16" s="15" t="s">
        <v>26</v>
      </c>
      <c r="D16" s="17">
        <v>150000</v>
      </c>
      <c r="E16" s="17">
        <v>160000</v>
      </c>
      <c r="F16" s="17">
        <v>170000</v>
      </c>
      <c r="G16" s="17"/>
      <c r="H16" s="17"/>
      <c r="I16" s="17"/>
      <c r="J16" s="17"/>
      <c r="K16" s="17"/>
      <c r="L16" s="17"/>
      <c r="M16" s="17">
        <v>150000</v>
      </c>
      <c r="N16" s="17"/>
      <c r="O16" s="17"/>
      <c r="P16" s="17"/>
      <c r="Q16" s="91">
        <f t="shared" si="1"/>
        <v>150000</v>
      </c>
      <c r="R16" s="18">
        <f t="shared" si="3"/>
        <v>0</v>
      </c>
    </row>
    <row r="17" spans="1:18" s="19" customFormat="1" ht="30" x14ac:dyDescent="0.25">
      <c r="A17" s="90" t="s">
        <v>27</v>
      </c>
      <c r="B17" s="16">
        <v>642</v>
      </c>
      <c r="C17" s="15" t="s">
        <v>28</v>
      </c>
      <c r="D17" s="17">
        <v>40000</v>
      </c>
      <c r="E17" s="17">
        <v>40000</v>
      </c>
      <c r="F17" s="17">
        <v>40000</v>
      </c>
      <c r="G17" s="17"/>
      <c r="H17" s="17"/>
      <c r="I17" s="17"/>
      <c r="J17" s="17"/>
      <c r="K17" s="17">
        <v>40000</v>
      </c>
      <c r="L17" s="17"/>
      <c r="M17" s="17"/>
      <c r="N17" s="17"/>
      <c r="O17" s="17"/>
      <c r="P17" s="17"/>
      <c r="Q17" s="91">
        <f t="shared" si="1"/>
        <v>40000</v>
      </c>
      <c r="R17" s="18">
        <f t="shared" si="3"/>
        <v>0</v>
      </c>
    </row>
    <row r="18" spans="1:18" s="19" customFormat="1" ht="30" x14ac:dyDescent="0.25">
      <c r="A18" s="90" t="s">
        <v>29</v>
      </c>
      <c r="B18" s="16">
        <v>642</v>
      </c>
      <c r="C18" s="15" t="s">
        <v>30</v>
      </c>
      <c r="D18" s="17">
        <v>100000</v>
      </c>
      <c r="E18" s="17">
        <v>100000</v>
      </c>
      <c r="F18" s="17">
        <v>100000</v>
      </c>
      <c r="G18" s="17"/>
      <c r="H18" s="17"/>
      <c r="I18" s="17"/>
      <c r="J18" s="17"/>
      <c r="K18" s="17"/>
      <c r="L18" s="17">
        <v>100000</v>
      </c>
      <c r="M18" s="17"/>
      <c r="N18" s="17"/>
      <c r="O18" s="17"/>
      <c r="P18" s="17"/>
      <c r="Q18" s="91">
        <f t="shared" si="1"/>
        <v>100000</v>
      </c>
      <c r="R18" s="18">
        <f t="shared" si="3"/>
        <v>0</v>
      </c>
    </row>
    <row r="19" spans="1:18" s="19" customFormat="1" ht="30" x14ac:dyDescent="0.25">
      <c r="A19" s="90" t="s">
        <v>31</v>
      </c>
      <c r="B19" s="16">
        <v>661</v>
      </c>
      <c r="C19" s="15" t="s">
        <v>171</v>
      </c>
      <c r="D19" s="17">
        <v>190000</v>
      </c>
      <c r="E19" s="17">
        <v>190000</v>
      </c>
      <c r="F19" s="17">
        <v>190000</v>
      </c>
      <c r="G19" s="17"/>
      <c r="H19" s="17">
        <v>190000</v>
      </c>
      <c r="I19" s="17"/>
      <c r="J19" s="17"/>
      <c r="K19" s="17"/>
      <c r="L19" s="17"/>
      <c r="M19" s="17"/>
      <c r="N19" s="17"/>
      <c r="O19" s="17"/>
      <c r="P19" s="17"/>
      <c r="Q19" s="91">
        <f t="shared" si="1"/>
        <v>190000</v>
      </c>
      <c r="R19" s="18">
        <f t="shared" si="3"/>
        <v>0</v>
      </c>
    </row>
    <row r="20" spans="1:18" s="19" customFormat="1" ht="30" x14ac:dyDescent="0.25">
      <c r="A20" s="90" t="s">
        <v>33</v>
      </c>
      <c r="B20" s="16">
        <v>642</v>
      </c>
      <c r="C20" s="15" t="s">
        <v>32</v>
      </c>
      <c r="D20" s="17">
        <v>110000</v>
      </c>
      <c r="E20" s="17">
        <v>110000</v>
      </c>
      <c r="F20" s="17">
        <v>110000</v>
      </c>
      <c r="G20" s="17"/>
      <c r="H20" s="17"/>
      <c r="I20" s="17"/>
      <c r="J20" s="17"/>
      <c r="K20" s="17"/>
      <c r="L20" s="17">
        <v>110000</v>
      </c>
      <c r="M20" s="17"/>
      <c r="N20" s="17"/>
      <c r="O20" s="17"/>
      <c r="P20" s="17"/>
      <c r="Q20" s="91">
        <f t="shared" si="1"/>
        <v>110000</v>
      </c>
      <c r="R20" s="18">
        <f t="shared" si="3"/>
        <v>0</v>
      </c>
    </row>
    <row r="21" spans="1:18" s="19" customFormat="1" ht="30" x14ac:dyDescent="0.25">
      <c r="A21" s="90" t="s">
        <v>35</v>
      </c>
      <c r="B21" s="16">
        <v>642</v>
      </c>
      <c r="C21" s="15" t="s">
        <v>34</v>
      </c>
      <c r="D21" s="17">
        <v>20000</v>
      </c>
      <c r="E21" s="17">
        <v>20000</v>
      </c>
      <c r="F21" s="17">
        <v>20000</v>
      </c>
      <c r="G21" s="17"/>
      <c r="H21" s="17"/>
      <c r="I21" s="17"/>
      <c r="J21" s="17"/>
      <c r="K21" s="17"/>
      <c r="L21" s="17"/>
      <c r="M21" s="17">
        <v>20000</v>
      </c>
      <c r="N21" s="17"/>
      <c r="O21" s="17"/>
      <c r="P21" s="17"/>
      <c r="Q21" s="91">
        <f t="shared" si="1"/>
        <v>20000</v>
      </c>
      <c r="R21" s="18">
        <f t="shared" si="3"/>
        <v>0</v>
      </c>
    </row>
    <row r="22" spans="1:18" s="19" customFormat="1" ht="28.5" customHeight="1" x14ac:dyDescent="0.25">
      <c r="A22" s="90" t="s">
        <v>37</v>
      </c>
      <c r="B22" s="16">
        <v>642</v>
      </c>
      <c r="C22" s="15" t="s">
        <v>36</v>
      </c>
      <c r="D22" s="17">
        <v>185000</v>
      </c>
      <c r="E22" s="17">
        <v>195000</v>
      </c>
      <c r="F22" s="17">
        <v>200000</v>
      </c>
      <c r="G22" s="17"/>
      <c r="H22" s="17"/>
      <c r="I22" s="17"/>
      <c r="J22" s="17"/>
      <c r="K22" s="17">
        <v>185000</v>
      </c>
      <c r="L22" s="17"/>
      <c r="M22" s="17"/>
      <c r="N22" s="17"/>
      <c r="O22" s="17"/>
      <c r="P22" s="17"/>
      <c r="Q22" s="91">
        <f t="shared" si="1"/>
        <v>185000</v>
      </c>
      <c r="R22" s="18">
        <f t="shared" si="3"/>
        <v>0</v>
      </c>
    </row>
    <row r="23" spans="1:18" s="19" customFormat="1" ht="28.5" customHeight="1" x14ac:dyDescent="0.25">
      <c r="A23" s="90" t="s">
        <v>39</v>
      </c>
      <c r="B23" s="16">
        <v>651</v>
      </c>
      <c r="C23" s="15" t="s">
        <v>38</v>
      </c>
      <c r="D23" s="17">
        <v>70000</v>
      </c>
      <c r="E23" s="17">
        <v>70000</v>
      </c>
      <c r="F23" s="17">
        <v>70000</v>
      </c>
      <c r="G23" s="17"/>
      <c r="H23" s="17"/>
      <c r="I23" s="17">
        <v>70000</v>
      </c>
      <c r="J23" s="17"/>
      <c r="K23" s="17"/>
      <c r="L23" s="17"/>
      <c r="M23" s="17"/>
      <c r="N23" s="17"/>
      <c r="O23" s="17"/>
      <c r="P23" s="17"/>
      <c r="Q23" s="91">
        <f t="shared" si="1"/>
        <v>70000</v>
      </c>
      <c r="R23" s="18">
        <f t="shared" si="3"/>
        <v>0</v>
      </c>
    </row>
    <row r="24" spans="1:18" s="19" customFormat="1" ht="28.5" customHeight="1" x14ac:dyDescent="0.25">
      <c r="A24" s="90" t="s">
        <v>41</v>
      </c>
      <c r="B24" s="16">
        <v>651</v>
      </c>
      <c r="C24" s="15" t="s">
        <v>40</v>
      </c>
      <c r="D24" s="17">
        <v>40000</v>
      </c>
      <c r="E24" s="17">
        <v>40000</v>
      </c>
      <c r="F24" s="17">
        <v>40000</v>
      </c>
      <c r="G24" s="17"/>
      <c r="H24" s="17"/>
      <c r="I24" s="17">
        <v>40000</v>
      </c>
      <c r="J24" s="17"/>
      <c r="K24" s="17"/>
      <c r="L24" s="17"/>
      <c r="M24" s="17"/>
      <c r="N24" s="17"/>
      <c r="O24" s="17"/>
      <c r="P24" s="17"/>
      <c r="Q24" s="91">
        <f t="shared" si="1"/>
        <v>40000</v>
      </c>
      <c r="R24" s="18">
        <f t="shared" si="3"/>
        <v>0</v>
      </c>
    </row>
    <row r="25" spans="1:18" s="19" customFormat="1" ht="28.5" customHeight="1" x14ac:dyDescent="0.25">
      <c r="A25" s="90" t="s">
        <v>43</v>
      </c>
      <c r="B25" s="16">
        <v>651</v>
      </c>
      <c r="C25" s="22" t="s">
        <v>42</v>
      </c>
      <c r="D25" s="17">
        <v>9000</v>
      </c>
      <c r="E25" s="17">
        <v>10000</v>
      </c>
      <c r="F25" s="17">
        <v>11000</v>
      </c>
      <c r="G25" s="17"/>
      <c r="H25" s="17"/>
      <c r="I25" s="17"/>
      <c r="J25" s="17"/>
      <c r="K25" s="17"/>
      <c r="L25" s="17"/>
      <c r="M25" s="17">
        <v>9000</v>
      </c>
      <c r="N25" s="17"/>
      <c r="O25" s="17"/>
      <c r="P25" s="17"/>
      <c r="Q25" s="91">
        <f t="shared" si="1"/>
        <v>9000</v>
      </c>
      <c r="R25" s="18">
        <f t="shared" si="3"/>
        <v>0</v>
      </c>
    </row>
    <row r="26" spans="1:18" s="19" customFormat="1" ht="33" customHeight="1" x14ac:dyDescent="0.25">
      <c r="A26" s="90" t="s">
        <v>45</v>
      </c>
      <c r="B26" s="16">
        <v>652</v>
      </c>
      <c r="C26" s="15" t="s">
        <v>44</v>
      </c>
      <c r="D26" s="17">
        <v>20000</v>
      </c>
      <c r="E26" s="17">
        <v>20000</v>
      </c>
      <c r="F26" s="17">
        <v>20000</v>
      </c>
      <c r="G26" s="17">
        <v>20000</v>
      </c>
      <c r="H26" s="17"/>
      <c r="I26" s="17"/>
      <c r="J26" s="17"/>
      <c r="K26" s="17"/>
      <c r="L26" s="17"/>
      <c r="M26" s="17"/>
      <c r="N26" s="17"/>
      <c r="O26" s="17"/>
      <c r="P26" s="17"/>
      <c r="Q26" s="91">
        <f t="shared" si="1"/>
        <v>20000</v>
      </c>
      <c r="R26" s="18">
        <f t="shared" si="3"/>
        <v>0</v>
      </c>
    </row>
    <row r="27" spans="1:18" s="19" customFormat="1" ht="33" customHeight="1" x14ac:dyDescent="0.25">
      <c r="A27" s="90" t="s">
        <v>47</v>
      </c>
      <c r="B27" s="16">
        <v>681</v>
      </c>
      <c r="C27" s="15" t="s">
        <v>46</v>
      </c>
      <c r="D27" s="17">
        <v>1000</v>
      </c>
      <c r="E27" s="17">
        <v>1000</v>
      </c>
      <c r="F27" s="17">
        <v>1000</v>
      </c>
      <c r="G27" s="17"/>
      <c r="H27" s="17">
        <v>1000</v>
      </c>
      <c r="I27" s="17"/>
      <c r="J27" s="17"/>
      <c r="K27" s="17"/>
      <c r="L27" s="17"/>
      <c r="M27" s="17"/>
      <c r="N27" s="17"/>
      <c r="O27" s="17"/>
      <c r="P27" s="17"/>
      <c r="Q27" s="91">
        <f t="shared" si="1"/>
        <v>1000</v>
      </c>
      <c r="R27" s="18">
        <f t="shared" si="3"/>
        <v>0</v>
      </c>
    </row>
    <row r="28" spans="1:18" s="19" customFormat="1" ht="30" x14ac:dyDescent="0.25">
      <c r="A28" s="90" t="s">
        <v>49</v>
      </c>
      <c r="B28" s="16">
        <v>681</v>
      </c>
      <c r="C28" s="15" t="s">
        <v>48</v>
      </c>
      <c r="D28" s="17">
        <v>40000</v>
      </c>
      <c r="E28" s="17">
        <v>50000</v>
      </c>
      <c r="F28" s="17">
        <v>60000</v>
      </c>
      <c r="G28" s="17"/>
      <c r="H28" s="17"/>
      <c r="I28" s="17"/>
      <c r="J28" s="17"/>
      <c r="K28" s="17">
        <v>40000</v>
      </c>
      <c r="L28" s="17"/>
      <c r="M28" s="17"/>
      <c r="N28" s="17"/>
      <c r="O28" s="17"/>
      <c r="P28" s="17"/>
      <c r="Q28" s="91">
        <f t="shared" si="1"/>
        <v>40000</v>
      </c>
      <c r="R28" s="18">
        <f t="shared" si="3"/>
        <v>0</v>
      </c>
    </row>
    <row r="29" spans="1:18" s="19" customFormat="1" x14ac:dyDescent="0.25">
      <c r="A29" s="90" t="s">
        <v>52</v>
      </c>
      <c r="B29" s="16">
        <v>683</v>
      </c>
      <c r="C29" s="15" t="s">
        <v>50</v>
      </c>
      <c r="D29" s="17">
        <v>55000</v>
      </c>
      <c r="E29" s="17">
        <v>60000</v>
      </c>
      <c r="F29" s="17">
        <v>65000</v>
      </c>
      <c r="G29" s="17"/>
      <c r="H29" s="17">
        <v>55000</v>
      </c>
      <c r="I29" s="17"/>
      <c r="J29" s="17"/>
      <c r="K29" s="17"/>
      <c r="L29" s="17"/>
      <c r="M29" s="17"/>
      <c r="N29" s="17"/>
      <c r="O29" s="17"/>
      <c r="P29" s="17"/>
      <c r="Q29" s="91">
        <f t="shared" si="1"/>
        <v>55000</v>
      </c>
      <c r="R29" s="18">
        <f t="shared" si="3"/>
        <v>0</v>
      </c>
    </row>
    <row r="30" spans="1:18" x14ac:dyDescent="0.25">
      <c r="A30" s="88" t="s">
        <v>51</v>
      </c>
      <c r="B30" s="54"/>
      <c r="C30" s="52"/>
      <c r="D30" s="53"/>
      <c r="E30" s="53"/>
      <c r="F30" s="53"/>
      <c r="G30" s="55"/>
      <c r="H30" s="55"/>
      <c r="I30" s="55"/>
      <c r="J30" s="55"/>
      <c r="K30" s="55"/>
      <c r="L30" s="55"/>
      <c r="M30" s="55"/>
      <c r="N30" s="55"/>
      <c r="O30" s="55"/>
      <c r="P30" s="55"/>
      <c r="Q30" s="92"/>
      <c r="R30" s="18">
        <f t="shared" si="3"/>
        <v>0</v>
      </c>
    </row>
    <row r="31" spans="1:18" s="19" customFormat="1" x14ac:dyDescent="0.25">
      <c r="A31" s="90" t="s">
        <v>55</v>
      </c>
      <c r="B31" s="16">
        <v>653</v>
      </c>
      <c r="C31" s="15" t="s">
        <v>53</v>
      </c>
      <c r="D31" s="17">
        <v>6200000</v>
      </c>
      <c r="E31" s="17">
        <v>6250000</v>
      </c>
      <c r="F31" s="17">
        <v>6300000</v>
      </c>
      <c r="G31" s="17"/>
      <c r="H31" s="17"/>
      <c r="I31" s="17"/>
      <c r="J31" s="17">
        <v>1500000</v>
      </c>
      <c r="K31" s="17">
        <v>4700000</v>
      </c>
      <c r="L31" s="17"/>
      <c r="M31" s="17"/>
      <c r="N31" s="17"/>
      <c r="O31" s="17"/>
      <c r="P31" s="17"/>
      <c r="Q31" s="91">
        <f t="shared" si="1"/>
        <v>6200000</v>
      </c>
      <c r="R31" s="18">
        <f t="shared" si="3"/>
        <v>0</v>
      </c>
    </row>
    <row r="32" spans="1:18" x14ac:dyDescent="0.25">
      <c r="A32" s="88" t="s">
        <v>54</v>
      </c>
      <c r="B32" s="54"/>
      <c r="C32" s="52"/>
      <c r="D32" s="53"/>
      <c r="E32" s="53"/>
      <c r="F32" s="53"/>
      <c r="G32" s="55"/>
      <c r="H32" s="55"/>
      <c r="I32" s="55"/>
      <c r="J32" s="55"/>
      <c r="K32" s="55"/>
      <c r="L32" s="55"/>
      <c r="M32" s="55"/>
      <c r="N32" s="55"/>
      <c r="O32" s="55"/>
      <c r="P32" s="55"/>
      <c r="Q32" s="92">
        <f t="shared" si="1"/>
        <v>0</v>
      </c>
      <c r="R32" s="18">
        <f t="shared" si="3"/>
        <v>0</v>
      </c>
    </row>
    <row r="33" spans="1:18" s="19" customFormat="1" x14ac:dyDescent="0.25">
      <c r="A33" s="90" t="s">
        <v>58</v>
      </c>
      <c r="B33" s="16">
        <v>653</v>
      </c>
      <c r="C33" s="15" t="s">
        <v>56</v>
      </c>
      <c r="D33" s="17">
        <v>1000000</v>
      </c>
      <c r="E33" s="17">
        <v>600000</v>
      </c>
      <c r="F33" s="17">
        <v>700000</v>
      </c>
      <c r="G33" s="17"/>
      <c r="H33" s="17"/>
      <c r="I33" s="17"/>
      <c r="J33" s="17">
        <v>1000000</v>
      </c>
      <c r="K33" s="17"/>
      <c r="L33" s="17"/>
      <c r="M33" s="17"/>
      <c r="N33" s="17"/>
      <c r="O33" s="17"/>
      <c r="P33" s="17"/>
      <c r="Q33" s="91">
        <f t="shared" si="1"/>
        <v>1000000</v>
      </c>
      <c r="R33" s="18">
        <f t="shared" si="3"/>
        <v>0</v>
      </c>
    </row>
    <row r="34" spans="1:18" x14ac:dyDescent="0.25">
      <c r="A34" s="88" t="s">
        <v>57</v>
      </c>
      <c r="B34" s="54"/>
      <c r="C34" s="52"/>
      <c r="D34" s="53"/>
      <c r="E34" s="53"/>
      <c r="F34" s="53"/>
      <c r="G34" s="55"/>
      <c r="H34" s="55"/>
      <c r="I34" s="55"/>
      <c r="J34" s="55"/>
      <c r="K34" s="55"/>
      <c r="L34" s="55"/>
      <c r="M34" s="55"/>
      <c r="N34" s="55"/>
      <c r="O34" s="55"/>
      <c r="P34" s="55"/>
      <c r="Q34" s="92">
        <f t="shared" si="1"/>
        <v>0</v>
      </c>
      <c r="R34" s="18">
        <f t="shared" si="3"/>
        <v>0</v>
      </c>
    </row>
    <row r="35" spans="1:18" s="19" customFormat="1" x14ac:dyDescent="0.25">
      <c r="A35" s="90" t="s">
        <v>61</v>
      </c>
      <c r="B35" s="16">
        <v>642</v>
      </c>
      <c r="C35" s="15" t="s">
        <v>59</v>
      </c>
      <c r="D35" s="17">
        <v>100000</v>
      </c>
      <c r="E35" s="17">
        <v>100000</v>
      </c>
      <c r="F35" s="17">
        <v>100000</v>
      </c>
      <c r="G35" s="17"/>
      <c r="H35" s="17"/>
      <c r="I35" s="17"/>
      <c r="J35" s="17">
        <v>100000</v>
      </c>
      <c r="K35" s="17"/>
      <c r="L35" s="17"/>
      <c r="M35" s="17"/>
      <c r="N35" s="17"/>
      <c r="O35" s="17"/>
      <c r="P35" s="17"/>
      <c r="Q35" s="91">
        <f t="shared" si="1"/>
        <v>100000</v>
      </c>
      <c r="R35" s="18">
        <f t="shared" si="3"/>
        <v>0</v>
      </c>
    </row>
    <row r="36" spans="1:18" x14ac:dyDescent="0.25">
      <c r="A36" s="88" t="s">
        <v>60</v>
      </c>
      <c r="B36" s="54"/>
      <c r="C36" s="52"/>
      <c r="D36" s="53"/>
      <c r="E36" s="53"/>
      <c r="F36" s="53"/>
      <c r="G36" s="55"/>
      <c r="H36" s="55"/>
      <c r="I36" s="55"/>
      <c r="J36" s="55"/>
      <c r="K36" s="55"/>
      <c r="L36" s="55"/>
      <c r="M36" s="55"/>
      <c r="N36" s="55"/>
      <c r="O36" s="55"/>
      <c r="P36" s="55"/>
      <c r="Q36" s="92"/>
      <c r="R36" s="18">
        <f t="shared" si="3"/>
        <v>0</v>
      </c>
    </row>
    <row r="37" spans="1:18" s="19" customFormat="1" x14ac:dyDescent="0.25">
      <c r="A37" s="90" t="s">
        <v>64</v>
      </c>
      <c r="B37" s="16">
        <v>652</v>
      </c>
      <c r="C37" s="15" t="s">
        <v>62</v>
      </c>
      <c r="D37" s="17">
        <v>100000</v>
      </c>
      <c r="E37" s="17">
        <v>100000</v>
      </c>
      <c r="F37" s="17">
        <v>100000</v>
      </c>
      <c r="G37" s="17"/>
      <c r="H37" s="17"/>
      <c r="I37" s="17"/>
      <c r="J37" s="17">
        <v>100000</v>
      </c>
      <c r="K37" s="17"/>
      <c r="L37" s="17"/>
      <c r="M37" s="17"/>
      <c r="N37" s="17"/>
      <c r="O37" s="17"/>
      <c r="P37" s="17"/>
      <c r="Q37" s="91">
        <f t="shared" si="1"/>
        <v>100000</v>
      </c>
      <c r="R37" s="18">
        <f t="shared" si="3"/>
        <v>0</v>
      </c>
    </row>
    <row r="38" spans="1:18" x14ac:dyDescent="0.25">
      <c r="A38" s="88" t="s">
        <v>63</v>
      </c>
      <c r="B38" s="54"/>
      <c r="C38" s="52"/>
      <c r="D38" s="53"/>
      <c r="E38" s="53"/>
      <c r="F38" s="53"/>
      <c r="G38" s="55"/>
      <c r="H38" s="55"/>
      <c r="I38" s="55"/>
      <c r="J38" s="55"/>
      <c r="K38" s="55"/>
      <c r="L38" s="55"/>
      <c r="M38" s="55"/>
      <c r="N38" s="55"/>
      <c r="O38" s="55"/>
      <c r="P38" s="55"/>
      <c r="Q38" s="92"/>
      <c r="R38" s="18">
        <f t="shared" si="3"/>
        <v>0</v>
      </c>
    </row>
    <row r="39" spans="1:18" s="19" customFormat="1" x14ac:dyDescent="0.25">
      <c r="A39" s="90" t="s">
        <v>67</v>
      </c>
      <c r="B39" s="16">
        <v>642</v>
      </c>
      <c r="C39" s="15" t="s">
        <v>65</v>
      </c>
      <c r="D39" s="17">
        <v>14000</v>
      </c>
      <c r="E39" s="17">
        <v>10000</v>
      </c>
      <c r="F39" s="17">
        <v>10000</v>
      </c>
      <c r="G39" s="17"/>
      <c r="H39" s="17"/>
      <c r="I39" s="17"/>
      <c r="J39" s="17">
        <v>14000</v>
      </c>
      <c r="K39" s="17"/>
      <c r="L39" s="17"/>
      <c r="M39" s="17"/>
      <c r="N39" s="17"/>
      <c r="O39" s="17"/>
      <c r="P39" s="17"/>
      <c r="Q39" s="91">
        <f t="shared" si="1"/>
        <v>14000</v>
      </c>
      <c r="R39" s="18">
        <f t="shared" si="3"/>
        <v>0</v>
      </c>
    </row>
    <row r="40" spans="1:18" x14ac:dyDescent="0.25">
      <c r="A40" s="88" t="s">
        <v>66</v>
      </c>
      <c r="B40" s="54"/>
      <c r="C40" s="52"/>
      <c r="D40" s="53"/>
      <c r="E40" s="53"/>
      <c r="F40" s="53"/>
      <c r="G40" s="55"/>
      <c r="H40" s="55"/>
      <c r="I40" s="55"/>
      <c r="J40" s="55"/>
      <c r="K40" s="55"/>
      <c r="L40" s="55"/>
      <c r="M40" s="55"/>
      <c r="N40" s="55"/>
      <c r="O40" s="55"/>
      <c r="P40" s="55"/>
      <c r="Q40" s="92"/>
      <c r="R40" s="18">
        <f t="shared" si="3"/>
        <v>0</v>
      </c>
    </row>
    <row r="41" spans="1:18" s="19" customFormat="1" ht="30" x14ac:dyDescent="0.25">
      <c r="A41" s="90" t="s">
        <v>70</v>
      </c>
      <c r="B41" s="16">
        <v>642</v>
      </c>
      <c r="C41" s="15" t="s">
        <v>68</v>
      </c>
      <c r="D41" s="17">
        <v>50000</v>
      </c>
      <c r="E41" s="17">
        <v>50000</v>
      </c>
      <c r="F41" s="17">
        <v>50000</v>
      </c>
      <c r="G41" s="17"/>
      <c r="H41" s="17"/>
      <c r="I41" s="17"/>
      <c r="J41" s="17">
        <v>50000</v>
      </c>
      <c r="K41" s="17"/>
      <c r="L41" s="17"/>
      <c r="M41" s="17"/>
      <c r="N41" s="17"/>
      <c r="O41" s="17"/>
      <c r="P41" s="17"/>
      <c r="Q41" s="91">
        <f t="shared" si="1"/>
        <v>50000</v>
      </c>
      <c r="R41" s="18">
        <f t="shared" si="3"/>
        <v>0</v>
      </c>
    </row>
    <row r="42" spans="1:18" x14ac:dyDescent="0.25">
      <c r="A42" s="88" t="s">
        <v>69</v>
      </c>
      <c r="B42" s="54"/>
      <c r="C42" s="52"/>
      <c r="D42" s="53"/>
      <c r="E42" s="53"/>
      <c r="F42" s="53"/>
      <c r="G42" s="55"/>
      <c r="H42" s="55"/>
      <c r="I42" s="55"/>
      <c r="J42" s="55"/>
      <c r="K42" s="55"/>
      <c r="L42" s="55"/>
      <c r="M42" s="55"/>
      <c r="N42" s="55"/>
      <c r="O42" s="55"/>
      <c r="P42" s="55"/>
      <c r="Q42" s="92"/>
      <c r="R42" s="18">
        <f t="shared" si="3"/>
        <v>0</v>
      </c>
    </row>
    <row r="43" spans="1:18" s="19" customFormat="1" ht="30" x14ac:dyDescent="0.25">
      <c r="A43" s="90" t="s">
        <v>72</v>
      </c>
      <c r="B43" s="16">
        <v>642</v>
      </c>
      <c r="C43" s="15" t="s">
        <v>71</v>
      </c>
      <c r="D43" s="17">
        <v>7000</v>
      </c>
      <c r="E43" s="17">
        <v>8000</v>
      </c>
      <c r="F43" s="17">
        <v>9000</v>
      </c>
      <c r="G43" s="17"/>
      <c r="H43" s="17"/>
      <c r="I43" s="17"/>
      <c r="J43" s="17"/>
      <c r="K43" s="17"/>
      <c r="L43" s="17"/>
      <c r="M43" s="17">
        <v>7000</v>
      </c>
      <c r="N43" s="17"/>
      <c r="O43" s="17"/>
      <c r="P43" s="17"/>
      <c r="Q43" s="91">
        <f t="shared" si="1"/>
        <v>7000</v>
      </c>
      <c r="R43" s="18">
        <f t="shared" si="3"/>
        <v>0</v>
      </c>
    </row>
    <row r="44" spans="1:18" s="19" customFormat="1" x14ac:dyDescent="0.25">
      <c r="A44" s="90" t="s">
        <v>74</v>
      </c>
      <c r="B44" s="16">
        <v>652</v>
      </c>
      <c r="C44" s="15" t="s">
        <v>73</v>
      </c>
      <c r="D44" s="17">
        <v>10000</v>
      </c>
      <c r="E44" s="17">
        <v>10000</v>
      </c>
      <c r="F44" s="17">
        <v>10000</v>
      </c>
      <c r="G44" s="17"/>
      <c r="H44" s="17"/>
      <c r="I44" s="17"/>
      <c r="J44" s="17">
        <v>10000</v>
      </c>
      <c r="K44" s="17"/>
      <c r="L44" s="17"/>
      <c r="M44" s="17"/>
      <c r="N44" s="17"/>
      <c r="O44" s="17"/>
      <c r="P44" s="17"/>
      <c r="Q44" s="91">
        <f t="shared" si="1"/>
        <v>10000</v>
      </c>
      <c r="R44" s="18">
        <f t="shared" si="3"/>
        <v>0</v>
      </c>
    </row>
    <row r="45" spans="1:18" s="19" customFormat="1" ht="45" x14ac:dyDescent="0.25">
      <c r="A45" s="90" t="s">
        <v>192</v>
      </c>
      <c r="B45" s="16">
        <v>652</v>
      </c>
      <c r="C45" s="15" t="s">
        <v>75</v>
      </c>
      <c r="D45" s="17">
        <v>6000</v>
      </c>
      <c r="E45" s="17">
        <v>5000</v>
      </c>
      <c r="F45" s="17">
        <v>4000</v>
      </c>
      <c r="G45" s="17"/>
      <c r="H45" s="17"/>
      <c r="I45" s="17"/>
      <c r="J45" s="17">
        <v>6000</v>
      </c>
      <c r="K45" s="17"/>
      <c r="L45" s="17"/>
      <c r="M45" s="17"/>
      <c r="N45" s="17"/>
      <c r="O45" s="17"/>
      <c r="P45" s="17"/>
      <c r="Q45" s="91">
        <f t="shared" si="1"/>
        <v>6000</v>
      </c>
      <c r="R45" s="18">
        <f t="shared" si="3"/>
        <v>0</v>
      </c>
    </row>
    <row r="46" spans="1:18" x14ac:dyDescent="0.25">
      <c r="A46" s="88" t="s">
        <v>76</v>
      </c>
      <c r="B46" s="54"/>
      <c r="C46" s="52"/>
      <c r="D46" s="53"/>
      <c r="E46" s="53"/>
      <c r="F46" s="53"/>
      <c r="G46" s="55"/>
      <c r="H46" s="55"/>
      <c r="I46" s="55"/>
      <c r="J46" s="55"/>
      <c r="K46" s="55"/>
      <c r="L46" s="55"/>
      <c r="M46" s="55"/>
      <c r="N46" s="55"/>
      <c r="O46" s="55"/>
      <c r="P46" s="55"/>
      <c r="Q46" s="92"/>
      <c r="R46" s="18">
        <f t="shared" si="3"/>
        <v>0</v>
      </c>
    </row>
    <row r="47" spans="1:18" s="19" customFormat="1" ht="30" x14ac:dyDescent="0.25">
      <c r="A47" s="90" t="s">
        <v>82</v>
      </c>
      <c r="B47" s="16">
        <v>633</v>
      </c>
      <c r="C47" s="15" t="s">
        <v>78</v>
      </c>
      <c r="D47" s="17">
        <v>0</v>
      </c>
      <c r="E47" s="17">
        <v>0</v>
      </c>
      <c r="F47" s="17">
        <v>90000</v>
      </c>
      <c r="G47" s="17">
        <v>0</v>
      </c>
      <c r="H47" s="17"/>
      <c r="I47" s="17"/>
      <c r="J47" s="17"/>
      <c r="K47" s="17"/>
      <c r="L47" s="17"/>
      <c r="M47" s="17"/>
      <c r="N47" s="17"/>
      <c r="O47" s="17"/>
      <c r="P47" s="17"/>
      <c r="Q47" s="91">
        <f t="shared" si="1"/>
        <v>0</v>
      </c>
      <c r="R47" s="18">
        <f t="shared" si="3"/>
        <v>0</v>
      </c>
    </row>
    <row r="48" spans="1:18" s="19" customFormat="1" hidden="1" x14ac:dyDescent="0.25">
      <c r="A48" s="90" t="s">
        <v>79</v>
      </c>
      <c r="B48" s="16"/>
      <c r="C48" s="15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91">
        <f t="shared" si="1"/>
        <v>0</v>
      </c>
      <c r="R48" s="18">
        <f t="shared" si="3"/>
        <v>0</v>
      </c>
    </row>
    <row r="49" spans="1:18" s="19" customFormat="1" hidden="1" x14ac:dyDescent="0.25">
      <c r="A49" s="90" t="s">
        <v>80</v>
      </c>
      <c r="B49" s="16"/>
      <c r="C49" s="15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91">
        <f t="shared" si="1"/>
        <v>0</v>
      </c>
      <c r="R49" s="18">
        <f t="shared" si="3"/>
        <v>0</v>
      </c>
    </row>
    <row r="50" spans="1:18" s="19" customFormat="1" hidden="1" x14ac:dyDescent="0.25">
      <c r="A50" s="90"/>
      <c r="B50" s="16"/>
      <c r="C50" s="15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91">
        <f t="shared" si="1"/>
        <v>0</v>
      </c>
      <c r="R50" s="18">
        <f t="shared" si="3"/>
        <v>0</v>
      </c>
    </row>
    <row r="51" spans="1:18" ht="23.25" customHeight="1" x14ac:dyDescent="0.25">
      <c r="A51" s="88" t="s">
        <v>81</v>
      </c>
      <c r="B51" s="54"/>
      <c r="C51" s="52"/>
      <c r="D51" s="53"/>
      <c r="E51" s="53"/>
      <c r="F51" s="53"/>
      <c r="G51" s="55"/>
      <c r="H51" s="55"/>
      <c r="I51" s="55"/>
      <c r="J51" s="55"/>
      <c r="K51" s="55"/>
      <c r="L51" s="55"/>
      <c r="M51" s="55"/>
      <c r="N51" s="55"/>
      <c r="O51" s="55"/>
      <c r="P51" s="55"/>
      <c r="Q51" s="92"/>
      <c r="R51" s="18">
        <f t="shared" si="3"/>
        <v>0</v>
      </c>
    </row>
    <row r="52" spans="1:18" s="19" customFormat="1" ht="30" x14ac:dyDescent="0.25">
      <c r="A52" s="90" t="s">
        <v>83</v>
      </c>
      <c r="B52" s="16">
        <v>633</v>
      </c>
      <c r="C52" s="15" t="s">
        <v>178</v>
      </c>
      <c r="D52" s="17">
        <v>18750</v>
      </c>
      <c r="E52" s="17">
        <v>18750</v>
      </c>
      <c r="F52" s="17">
        <v>18750</v>
      </c>
      <c r="G52" s="17"/>
      <c r="H52" s="17"/>
      <c r="I52" s="17"/>
      <c r="J52" s="17"/>
      <c r="K52" s="17"/>
      <c r="L52" s="17"/>
      <c r="M52" s="17"/>
      <c r="N52" s="17">
        <v>18750</v>
      </c>
      <c r="O52" s="17"/>
      <c r="P52" s="17"/>
      <c r="Q52" s="91">
        <f t="shared" si="1"/>
        <v>18750</v>
      </c>
      <c r="R52" s="18">
        <f t="shared" si="3"/>
        <v>0</v>
      </c>
    </row>
    <row r="53" spans="1:18" s="19" customFormat="1" ht="30" x14ac:dyDescent="0.25">
      <c r="A53" s="90" t="s">
        <v>77</v>
      </c>
      <c r="B53" s="16">
        <v>633</v>
      </c>
      <c r="C53" s="15" t="s">
        <v>84</v>
      </c>
      <c r="D53" s="17">
        <v>40000</v>
      </c>
      <c r="E53" s="17">
        <v>0</v>
      </c>
      <c r="F53" s="17">
        <v>0</v>
      </c>
      <c r="G53" s="17"/>
      <c r="H53" s="17"/>
      <c r="I53" s="17"/>
      <c r="J53" s="17">
        <v>40000</v>
      </c>
      <c r="K53" s="17"/>
      <c r="L53" s="17"/>
      <c r="M53" s="17"/>
      <c r="N53" s="17"/>
      <c r="O53" s="17"/>
      <c r="P53" s="17"/>
      <c r="Q53" s="91">
        <f t="shared" si="1"/>
        <v>40000</v>
      </c>
      <c r="R53" s="18">
        <f t="shared" si="3"/>
        <v>0</v>
      </c>
    </row>
    <row r="54" spans="1:18" s="19" customFormat="1" x14ac:dyDescent="0.25">
      <c r="A54" s="90" t="s">
        <v>79</v>
      </c>
      <c r="B54" s="16">
        <v>633</v>
      </c>
      <c r="C54" s="15" t="s">
        <v>179</v>
      </c>
      <c r="D54" s="17">
        <v>88555</v>
      </c>
      <c r="E54" s="17"/>
      <c r="F54" s="17"/>
      <c r="G54" s="17"/>
      <c r="H54" s="17"/>
      <c r="I54" s="17"/>
      <c r="J54" s="17">
        <v>88555</v>
      </c>
      <c r="K54" s="17"/>
      <c r="L54" s="17"/>
      <c r="M54" s="17"/>
      <c r="N54" s="17"/>
      <c r="O54" s="17"/>
      <c r="P54" s="17"/>
      <c r="Q54" s="91">
        <f t="shared" si="1"/>
        <v>88555</v>
      </c>
      <c r="R54" s="18">
        <f t="shared" si="3"/>
        <v>0</v>
      </c>
    </row>
    <row r="55" spans="1:18" s="19" customFormat="1" ht="30" x14ac:dyDescent="0.25">
      <c r="A55" s="90" t="s">
        <v>80</v>
      </c>
      <c r="B55" s="16">
        <v>633</v>
      </c>
      <c r="C55" s="15" t="s">
        <v>85</v>
      </c>
      <c r="D55" s="17">
        <v>72000</v>
      </c>
      <c r="E55" s="17">
        <v>72000</v>
      </c>
      <c r="F55" s="17">
        <v>0</v>
      </c>
      <c r="G55" s="17"/>
      <c r="H55" s="17"/>
      <c r="I55" s="17"/>
      <c r="J55" s="17"/>
      <c r="K55" s="17"/>
      <c r="L55" s="17"/>
      <c r="M55" s="17"/>
      <c r="N55" s="17">
        <v>72000</v>
      </c>
      <c r="O55" s="17"/>
      <c r="P55" s="17"/>
      <c r="Q55" s="91">
        <f t="shared" si="1"/>
        <v>72000</v>
      </c>
      <c r="R55" s="18">
        <f t="shared" si="3"/>
        <v>0</v>
      </c>
    </row>
    <row r="56" spans="1:18" s="19" customFormat="1" ht="30" x14ac:dyDescent="0.25">
      <c r="A56" s="90" t="s">
        <v>87</v>
      </c>
      <c r="B56" s="16">
        <v>633</v>
      </c>
      <c r="C56" s="15" t="s">
        <v>93</v>
      </c>
      <c r="D56" s="17">
        <v>45000</v>
      </c>
      <c r="E56" s="17">
        <v>45000</v>
      </c>
      <c r="F56" s="17">
        <v>45000</v>
      </c>
      <c r="G56" s="17"/>
      <c r="H56" s="17"/>
      <c r="I56" s="17"/>
      <c r="J56" s="17"/>
      <c r="K56" s="17"/>
      <c r="L56" s="17"/>
      <c r="M56" s="17"/>
      <c r="N56" s="17">
        <v>45000</v>
      </c>
      <c r="O56" s="17"/>
      <c r="P56" s="17"/>
      <c r="Q56" s="91">
        <f>SUM(G56:P56)</f>
        <v>45000</v>
      </c>
      <c r="R56" s="18">
        <f t="shared" si="3"/>
        <v>0</v>
      </c>
    </row>
    <row r="57" spans="1:18" s="19" customFormat="1" ht="30" x14ac:dyDescent="0.25">
      <c r="A57" s="90" t="s">
        <v>88</v>
      </c>
      <c r="B57" s="16">
        <v>633</v>
      </c>
      <c r="C57" s="15" t="s">
        <v>174</v>
      </c>
      <c r="D57" s="17"/>
      <c r="E57" s="17">
        <v>140000</v>
      </c>
      <c r="F57" s="17">
        <v>0</v>
      </c>
      <c r="G57" s="17">
        <v>0</v>
      </c>
      <c r="H57" s="17"/>
      <c r="I57" s="17"/>
      <c r="J57" s="17"/>
      <c r="K57" s="17"/>
      <c r="L57" s="17"/>
      <c r="M57" s="17"/>
      <c r="N57" s="17"/>
      <c r="O57" s="17"/>
      <c r="P57" s="17"/>
      <c r="Q57" s="91">
        <f t="shared" si="1"/>
        <v>0</v>
      </c>
      <c r="R57" s="18">
        <f t="shared" si="3"/>
        <v>0</v>
      </c>
    </row>
    <row r="58" spans="1:18" s="19" customFormat="1" ht="30" x14ac:dyDescent="0.25">
      <c r="A58" s="90" t="s">
        <v>89</v>
      </c>
      <c r="B58" s="16">
        <v>633</v>
      </c>
      <c r="C58" s="15" t="s">
        <v>175</v>
      </c>
      <c r="D58" s="17"/>
      <c r="E58" s="17">
        <v>140000</v>
      </c>
      <c r="F58" s="17">
        <v>0</v>
      </c>
      <c r="G58" s="17">
        <v>0</v>
      </c>
      <c r="H58" s="17"/>
      <c r="I58" s="17"/>
      <c r="J58" s="17"/>
      <c r="K58" s="17"/>
      <c r="L58" s="17"/>
      <c r="M58" s="17"/>
      <c r="N58" s="17"/>
      <c r="O58" s="17"/>
      <c r="P58" s="17"/>
      <c r="Q58" s="91">
        <f t="shared" si="1"/>
        <v>0</v>
      </c>
      <c r="R58" s="18">
        <f t="shared" si="3"/>
        <v>0</v>
      </c>
    </row>
    <row r="59" spans="1:18" s="19" customFormat="1" ht="30" x14ac:dyDescent="0.25">
      <c r="A59" s="90" t="s">
        <v>90</v>
      </c>
      <c r="B59" s="16">
        <v>633</v>
      </c>
      <c r="C59" s="15" t="s">
        <v>176</v>
      </c>
      <c r="D59" s="17"/>
      <c r="E59" s="17">
        <v>130000</v>
      </c>
      <c r="F59" s="17">
        <v>200000</v>
      </c>
      <c r="G59" s="17">
        <v>0</v>
      </c>
      <c r="H59" s="17"/>
      <c r="I59" s="17"/>
      <c r="J59" s="17"/>
      <c r="K59" s="17"/>
      <c r="L59" s="17"/>
      <c r="M59" s="17"/>
      <c r="N59" s="17"/>
      <c r="O59" s="17"/>
      <c r="P59" s="17"/>
      <c r="Q59" s="91">
        <f t="shared" si="1"/>
        <v>0</v>
      </c>
      <c r="R59" s="18">
        <f t="shared" si="3"/>
        <v>0</v>
      </c>
    </row>
    <row r="60" spans="1:18" s="19" customFormat="1" hidden="1" x14ac:dyDescent="0.25">
      <c r="A60" s="90" t="s">
        <v>90</v>
      </c>
      <c r="B60" s="16">
        <v>633</v>
      </c>
      <c r="C60" s="15"/>
      <c r="D60" s="17"/>
      <c r="E60" s="17">
        <v>0</v>
      </c>
      <c r="F60" s="17">
        <v>0</v>
      </c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91">
        <f t="shared" si="1"/>
        <v>0</v>
      </c>
      <c r="R60" s="18">
        <f t="shared" si="3"/>
        <v>0</v>
      </c>
    </row>
    <row r="61" spans="1:18" s="19" customFormat="1" ht="21.6" hidden="1" customHeight="1" x14ac:dyDescent="0.25">
      <c r="A61" s="90" t="s">
        <v>91</v>
      </c>
      <c r="B61" s="16">
        <v>633</v>
      </c>
      <c r="C61" s="15"/>
      <c r="D61" s="17"/>
      <c r="E61" s="17">
        <v>0</v>
      </c>
      <c r="F61" s="17">
        <v>0</v>
      </c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91">
        <f t="shared" si="1"/>
        <v>0</v>
      </c>
      <c r="R61" s="18">
        <f t="shared" si="3"/>
        <v>0</v>
      </c>
    </row>
    <row r="62" spans="1:18" s="19" customFormat="1" hidden="1" x14ac:dyDescent="0.25">
      <c r="A62" s="90" t="s">
        <v>92</v>
      </c>
      <c r="B62" s="16">
        <v>633</v>
      </c>
      <c r="C62" s="15"/>
      <c r="D62" s="17"/>
      <c r="E62" s="17">
        <v>0</v>
      </c>
      <c r="F62" s="17">
        <v>0</v>
      </c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91">
        <f t="shared" si="1"/>
        <v>0</v>
      </c>
      <c r="R62" s="18">
        <f t="shared" si="3"/>
        <v>0</v>
      </c>
    </row>
    <row r="63" spans="1:18" s="19" customFormat="1" hidden="1" x14ac:dyDescent="0.25">
      <c r="A63" s="90" t="s">
        <v>87</v>
      </c>
      <c r="B63" s="16"/>
      <c r="Q63" s="93"/>
      <c r="R63" s="18">
        <f t="shared" si="3"/>
        <v>0</v>
      </c>
    </row>
    <row r="64" spans="1:18" hidden="1" x14ac:dyDescent="0.25">
      <c r="A64" s="90" t="s">
        <v>94</v>
      </c>
      <c r="B64" s="20"/>
      <c r="C64" s="20"/>
      <c r="D64" s="21"/>
      <c r="E64" s="17">
        <v>0</v>
      </c>
      <c r="F64" s="17">
        <v>0</v>
      </c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91">
        <f t="shared" si="1"/>
        <v>0</v>
      </c>
      <c r="R64" s="18">
        <f t="shared" si="3"/>
        <v>0</v>
      </c>
    </row>
    <row r="65" spans="1:18" s="19" customFormat="1" hidden="1" x14ac:dyDescent="0.25">
      <c r="A65" s="90" t="s">
        <v>95</v>
      </c>
      <c r="B65" s="16"/>
      <c r="C65" s="15"/>
      <c r="D65" s="17"/>
      <c r="E65" s="17">
        <v>0</v>
      </c>
      <c r="F65" s="17">
        <v>0</v>
      </c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91">
        <f t="shared" si="1"/>
        <v>0</v>
      </c>
      <c r="R65" s="18">
        <f t="shared" si="3"/>
        <v>0</v>
      </c>
    </row>
    <row r="66" spans="1:18" s="19" customFormat="1" hidden="1" x14ac:dyDescent="0.25">
      <c r="A66" s="90" t="s">
        <v>96</v>
      </c>
      <c r="B66" s="16"/>
      <c r="C66" s="15"/>
      <c r="D66" s="17"/>
      <c r="E66" s="17">
        <v>0</v>
      </c>
      <c r="F66" s="17">
        <v>0</v>
      </c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91">
        <f t="shared" si="1"/>
        <v>0</v>
      </c>
      <c r="R66" s="18">
        <f t="shared" si="3"/>
        <v>0</v>
      </c>
    </row>
    <row r="67" spans="1:18" s="19" customFormat="1" hidden="1" x14ac:dyDescent="0.25">
      <c r="A67" s="90" t="s">
        <v>97</v>
      </c>
      <c r="B67" s="16"/>
      <c r="C67" s="15"/>
      <c r="D67" s="17"/>
      <c r="E67" s="17">
        <v>0</v>
      </c>
      <c r="F67" s="17">
        <v>0</v>
      </c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91">
        <f t="shared" si="1"/>
        <v>0</v>
      </c>
      <c r="R67" s="18">
        <f t="shared" si="3"/>
        <v>0</v>
      </c>
    </row>
    <row r="68" spans="1:18" s="19" customFormat="1" hidden="1" x14ac:dyDescent="0.25">
      <c r="A68" s="90" t="s">
        <v>98</v>
      </c>
      <c r="B68" s="16"/>
      <c r="C68" s="15"/>
      <c r="D68" s="17"/>
      <c r="E68" s="17">
        <v>0</v>
      </c>
      <c r="F68" s="17">
        <v>0</v>
      </c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91">
        <f t="shared" si="1"/>
        <v>0</v>
      </c>
      <c r="R68" s="18">
        <f t="shared" si="3"/>
        <v>0</v>
      </c>
    </row>
    <row r="69" spans="1:18" s="19" customFormat="1" hidden="1" x14ac:dyDescent="0.25">
      <c r="A69" s="90" t="s">
        <v>99</v>
      </c>
      <c r="B69" s="16"/>
      <c r="C69" s="15"/>
      <c r="D69" s="17"/>
      <c r="E69" s="17">
        <v>0</v>
      </c>
      <c r="F69" s="17">
        <v>0</v>
      </c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91">
        <f t="shared" si="1"/>
        <v>0</v>
      </c>
      <c r="R69" s="18">
        <f t="shared" si="3"/>
        <v>0</v>
      </c>
    </row>
    <row r="70" spans="1:18" s="19" customFormat="1" hidden="1" x14ac:dyDescent="0.25">
      <c r="A70" s="90" t="s">
        <v>100</v>
      </c>
      <c r="B70" s="16"/>
      <c r="C70" s="15"/>
      <c r="D70" s="17"/>
      <c r="E70" s="17">
        <v>0</v>
      </c>
      <c r="F70" s="17">
        <v>0</v>
      </c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91">
        <f t="shared" ref="Q70:Q105" si="4">SUM(G70:P70)</f>
        <v>0</v>
      </c>
      <c r="R70" s="18">
        <f t="shared" si="3"/>
        <v>0</v>
      </c>
    </row>
    <row r="71" spans="1:18" s="19" customFormat="1" hidden="1" x14ac:dyDescent="0.25">
      <c r="A71" s="90" t="s">
        <v>101</v>
      </c>
      <c r="B71" s="16"/>
      <c r="C71" s="15"/>
      <c r="D71" s="17"/>
      <c r="E71" s="17">
        <v>0</v>
      </c>
      <c r="F71" s="17">
        <v>0</v>
      </c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91">
        <f t="shared" si="4"/>
        <v>0</v>
      </c>
      <c r="R71" s="18">
        <f t="shared" si="3"/>
        <v>0</v>
      </c>
    </row>
    <row r="72" spans="1:18" s="19" customFormat="1" hidden="1" x14ac:dyDescent="0.25">
      <c r="A72" s="90" t="s">
        <v>102</v>
      </c>
      <c r="B72" s="16"/>
      <c r="C72" s="15"/>
      <c r="D72" s="17"/>
      <c r="E72" s="17">
        <v>0</v>
      </c>
      <c r="F72" s="17">
        <v>0</v>
      </c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91">
        <f t="shared" si="4"/>
        <v>0</v>
      </c>
      <c r="R72" s="18">
        <f t="shared" si="3"/>
        <v>0</v>
      </c>
    </row>
    <row r="73" spans="1:18" s="19" customFormat="1" hidden="1" x14ac:dyDescent="0.25">
      <c r="A73" s="90" t="s">
        <v>103</v>
      </c>
      <c r="B73" s="16"/>
      <c r="C73" s="15"/>
      <c r="D73" s="17"/>
      <c r="E73" s="17">
        <v>0</v>
      </c>
      <c r="F73" s="17">
        <v>0</v>
      </c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91">
        <f t="shared" si="4"/>
        <v>0</v>
      </c>
      <c r="R73" s="18">
        <f t="shared" ref="R73:R136" si="5">D73-Q73</f>
        <v>0</v>
      </c>
    </row>
    <row r="74" spans="1:18" s="19" customFormat="1" hidden="1" x14ac:dyDescent="0.25">
      <c r="A74" s="90" t="s">
        <v>104</v>
      </c>
      <c r="B74" s="16"/>
      <c r="C74" s="15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91">
        <f t="shared" si="4"/>
        <v>0</v>
      </c>
      <c r="R74" s="18">
        <f t="shared" si="5"/>
        <v>0</v>
      </c>
    </row>
    <row r="75" spans="1:18" x14ac:dyDescent="0.25">
      <c r="A75" s="88" t="s">
        <v>105</v>
      </c>
      <c r="B75" s="54"/>
      <c r="C75" s="52"/>
      <c r="D75" s="53"/>
      <c r="E75" s="53"/>
      <c r="F75" s="53"/>
      <c r="G75" s="55"/>
      <c r="H75" s="55"/>
      <c r="I75" s="55"/>
      <c r="J75" s="55"/>
      <c r="K75" s="55"/>
      <c r="L75" s="55"/>
      <c r="M75" s="55"/>
      <c r="N75" s="55"/>
      <c r="O75" s="55"/>
      <c r="P75" s="55"/>
      <c r="Q75" s="92">
        <f t="shared" si="4"/>
        <v>0</v>
      </c>
      <c r="R75" s="18">
        <f t="shared" si="5"/>
        <v>0</v>
      </c>
    </row>
    <row r="76" spans="1:18" s="19" customFormat="1" ht="30" x14ac:dyDescent="0.25">
      <c r="A76" s="90" t="s">
        <v>92</v>
      </c>
      <c r="B76" s="16">
        <v>611</v>
      </c>
      <c r="C76" s="15" t="s">
        <v>107</v>
      </c>
      <c r="D76" s="17">
        <f>D8*2.2%</f>
        <v>418000.00000000006</v>
      </c>
      <c r="E76" s="17">
        <f>E8*2.2%</f>
        <v>429000.00000000006</v>
      </c>
      <c r="F76" s="17">
        <f>F8*2.2%</f>
        <v>440000.00000000006</v>
      </c>
      <c r="G76" s="17"/>
      <c r="H76" s="17"/>
      <c r="I76" s="17"/>
      <c r="J76" s="17"/>
      <c r="K76" s="17"/>
      <c r="L76" s="17"/>
      <c r="M76" s="17"/>
      <c r="N76" s="17">
        <v>418000</v>
      </c>
      <c r="O76" s="17"/>
      <c r="P76" s="17"/>
      <c r="Q76" s="91">
        <f t="shared" si="4"/>
        <v>418000</v>
      </c>
      <c r="R76" s="18">
        <f t="shared" si="5"/>
        <v>0</v>
      </c>
    </row>
    <row r="77" spans="1:18" s="19" customFormat="1" ht="30" x14ac:dyDescent="0.25">
      <c r="A77" s="90" t="s">
        <v>193</v>
      </c>
      <c r="B77" s="16">
        <v>635</v>
      </c>
      <c r="C77" s="15" t="s">
        <v>109</v>
      </c>
      <c r="D77" s="17">
        <v>870000</v>
      </c>
      <c r="E77" s="17">
        <v>885000</v>
      </c>
      <c r="F77" s="17">
        <v>900000</v>
      </c>
      <c r="G77" s="17"/>
      <c r="H77" s="17"/>
      <c r="I77" s="17"/>
      <c r="J77" s="17"/>
      <c r="K77" s="17"/>
      <c r="L77" s="17"/>
      <c r="M77" s="17"/>
      <c r="N77" s="17">
        <v>870000</v>
      </c>
      <c r="O77" s="17"/>
      <c r="P77" s="17"/>
      <c r="Q77" s="91">
        <f t="shared" si="4"/>
        <v>870000</v>
      </c>
      <c r="R77" s="18">
        <f t="shared" si="5"/>
        <v>0</v>
      </c>
    </row>
    <row r="78" spans="1:18" s="19" customFormat="1" ht="30" x14ac:dyDescent="0.25">
      <c r="A78" s="90" t="s">
        <v>194</v>
      </c>
      <c r="B78" s="16">
        <v>635</v>
      </c>
      <c r="C78" s="15" t="s">
        <v>110</v>
      </c>
      <c r="D78" s="17">
        <v>200000</v>
      </c>
      <c r="E78" s="17">
        <v>200000</v>
      </c>
      <c r="F78" s="17">
        <v>200000</v>
      </c>
      <c r="G78" s="17"/>
      <c r="H78" s="17"/>
      <c r="I78" s="17"/>
      <c r="J78" s="17"/>
      <c r="K78" s="17"/>
      <c r="L78" s="17"/>
      <c r="M78" s="17"/>
      <c r="N78" s="17">
        <v>200000</v>
      </c>
      <c r="O78" s="17"/>
      <c r="P78" s="17"/>
      <c r="Q78" s="91">
        <f t="shared" si="4"/>
        <v>200000</v>
      </c>
      <c r="R78" s="18">
        <f t="shared" si="5"/>
        <v>0</v>
      </c>
    </row>
    <row r="79" spans="1:18" x14ac:dyDescent="0.25">
      <c r="A79" s="88" t="s">
        <v>111</v>
      </c>
      <c r="B79" s="54"/>
      <c r="C79" s="52"/>
      <c r="D79" s="53"/>
      <c r="E79" s="53"/>
      <c r="F79" s="53"/>
      <c r="G79" s="55"/>
      <c r="H79" s="55"/>
      <c r="I79" s="55"/>
      <c r="J79" s="55"/>
      <c r="K79" s="55"/>
      <c r="L79" s="55"/>
      <c r="M79" s="55"/>
      <c r="N79" s="55"/>
      <c r="O79" s="55"/>
      <c r="P79" s="55"/>
      <c r="Q79" s="92"/>
      <c r="R79" s="18">
        <f t="shared" si="5"/>
        <v>0</v>
      </c>
    </row>
    <row r="80" spans="1:18" s="19" customFormat="1" ht="30" x14ac:dyDescent="0.25">
      <c r="A80" s="90" t="s">
        <v>195</v>
      </c>
      <c r="B80" s="16">
        <v>611</v>
      </c>
      <c r="C80" s="15" t="s">
        <v>113</v>
      </c>
      <c r="D80" s="17">
        <v>216000</v>
      </c>
      <c r="E80" s="17">
        <f>E8*1.2%</f>
        <v>234000</v>
      </c>
      <c r="F80" s="17">
        <f>F8*1.2%</f>
        <v>240000</v>
      </c>
      <c r="G80" s="17">
        <v>216000</v>
      </c>
      <c r="H80" s="17"/>
      <c r="I80" s="17"/>
      <c r="J80" s="17"/>
      <c r="K80" s="17"/>
      <c r="L80" s="17"/>
      <c r="M80" s="17"/>
      <c r="N80" s="17"/>
      <c r="O80" s="17"/>
      <c r="P80" s="17"/>
      <c r="Q80" s="91">
        <f t="shared" si="4"/>
        <v>216000</v>
      </c>
      <c r="R80" s="18">
        <f t="shared" si="5"/>
        <v>0</v>
      </c>
    </row>
    <row r="81" spans="1:18" s="19" customFormat="1" ht="30" x14ac:dyDescent="0.25">
      <c r="A81" s="90" t="s">
        <v>196</v>
      </c>
      <c r="B81" s="16">
        <v>635</v>
      </c>
      <c r="C81" s="15" t="s">
        <v>114</v>
      </c>
      <c r="D81" s="17">
        <v>784000</v>
      </c>
      <c r="E81" s="17">
        <v>800000</v>
      </c>
      <c r="F81" s="17">
        <v>820000</v>
      </c>
      <c r="G81" s="17">
        <v>784000</v>
      </c>
      <c r="H81" s="17"/>
      <c r="I81" s="17"/>
      <c r="J81" s="17"/>
      <c r="K81" s="17"/>
      <c r="L81" s="17"/>
      <c r="M81" s="17"/>
      <c r="N81" s="17"/>
      <c r="O81" s="17"/>
      <c r="P81" s="17"/>
      <c r="Q81" s="91">
        <f t="shared" si="4"/>
        <v>784000</v>
      </c>
      <c r="R81" s="18">
        <f t="shared" si="5"/>
        <v>0</v>
      </c>
    </row>
    <row r="82" spans="1:18" hidden="1" x14ac:dyDescent="0.25">
      <c r="A82" s="88" t="s">
        <v>115</v>
      </c>
      <c r="B82" s="54"/>
      <c r="C82" s="52"/>
      <c r="D82" s="53"/>
      <c r="E82" s="53"/>
      <c r="F82" s="53"/>
      <c r="G82" s="55"/>
      <c r="H82" s="55"/>
      <c r="I82" s="55"/>
      <c r="J82" s="55"/>
      <c r="K82" s="55"/>
      <c r="L82" s="55"/>
      <c r="M82" s="55"/>
      <c r="N82" s="55"/>
      <c r="O82" s="55"/>
      <c r="P82" s="55"/>
      <c r="Q82" s="92"/>
      <c r="R82" s="18">
        <f t="shared" si="5"/>
        <v>0</v>
      </c>
    </row>
    <row r="83" spans="1:18" s="19" customFormat="1" hidden="1" x14ac:dyDescent="0.25">
      <c r="A83" s="90"/>
      <c r="B83" s="16"/>
      <c r="C83" s="15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91">
        <f t="shared" si="4"/>
        <v>0</v>
      </c>
      <c r="R83" s="18">
        <f t="shared" si="5"/>
        <v>0</v>
      </c>
    </row>
    <row r="84" spans="1:18" x14ac:dyDescent="0.25">
      <c r="A84" s="88" t="s">
        <v>116</v>
      </c>
      <c r="B84" s="54"/>
      <c r="C84" s="52"/>
      <c r="D84" s="53"/>
      <c r="E84" s="53"/>
      <c r="F84" s="53"/>
      <c r="G84" s="55"/>
      <c r="H84" s="55"/>
      <c r="I84" s="55"/>
      <c r="J84" s="55"/>
      <c r="K84" s="55"/>
      <c r="L84" s="55"/>
      <c r="M84" s="55"/>
      <c r="N84" s="55"/>
      <c r="O84" s="55"/>
      <c r="P84" s="55"/>
      <c r="Q84" s="92"/>
      <c r="R84" s="18">
        <f t="shared" si="5"/>
        <v>0</v>
      </c>
    </row>
    <row r="85" spans="1:18" ht="30" x14ac:dyDescent="0.25">
      <c r="A85" s="90" t="s">
        <v>96</v>
      </c>
      <c r="B85" s="16">
        <v>634</v>
      </c>
      <c r="C85" s="15" t="s">
        <v>167</v>
      </c>
      <c r="D85" s="17">
        <v>35000</v>
      </c>
      <c r="E85" s="17"/>
      <c r="F85" s="17"/>
      <c r="G85" s="17"/>
      <c r="H85" s="17"/>
      <c r="I85" s="17"/>
      <c r="J85" s="17">
        <v>35000</v>
      </c>
      <c r="K85" s="17"/>
      <c r="L85" s="17"/>
      <c r="M85" s="17"/>
      <c r="N85" s="17"/>
      <c r="O85" s="17"/>
      <c r="P85" s="17"/>
      <c r="Q85" s="91">
        <f>SUM(G85:P85)</f>
        <v>35000</v>
      </c>
      <c r="R85" s="18">
        <f t="shared" si="5"/>
        <v>0</v>
      </c>
    </row>
    <row r="86" spans="1:18" ht="30" x14ac:dyDescent="0.25">
      <c r="A86" s="90" t="s">
        <v>97</v>
      </c>
      <c r="B86" s="16">
        <v>634</v>
      </c>
      <c r="C86" s="15" t="s">
        <v>190</v>
      </c>
      <c r="D86" s="17">
        <v>55475</v>
      </c>
      <c r="E86" s="17"/>
      <c r="F86" s="17"/>
      <c r="G86" s="17"/>
      <c r="H86" s="17"/>
      <c r="I86" s="17"/>
      <c r="J86" s="17">
        <v>55475</v>
      </c>
      <c r="K86" s="17"/>
      <c r="L86" s="17"/>
      <c r="M86" s="17"/>
      <c r="N86" s="17"/>
      <c r="O86" s="17"/>
      <c r="P86" s="17"/>
      <c r="Q86" s="91">
        <f t="shared" ref="Q86:Q87" si="6">SUM(G86:P86)</f>
        <v>55475</v>
      </c>
      <c r="R86" s="18">
        <f t="shared" si="5"/>
        <v>0</v>
      </c>
    </row>
    <row r="87" spans="1:18" ht="30" x14ac:dyDescent="0.25">
      <c r="A87" s="90" t="s">
        <v>98</v>
      </c>
      <c r="B87" s="16">
        <v>634</v>
      </c>
      <c r="C87" s="15" t="s">
        <v>118</v>
      </c>
      <c r="D87" s="11">
        <v>70000</v>
      </c>
      <c r="E87" s="11"/>
      <c r="F87" s="11"/>
      <c r="G87" s="11"/>
      <c r="H87" s="11"/>
      <c r="I87" s="11"/>
      <c r="J87" s="11">
        <v>70000</v>
      </c>
      <c r="K87" s="11"/>
      <c r="L87" s="11"/>
      <c r="M87" s="11"/>
      <c r="N87" s="11"/>
      <c r="O87" s="11"/>
      <c r="P87" s="11"/>
      <c r="Q87" s="91">
        <f t="shared" si="6"/>
        <v>70000</v>
      </c>
      <c r="R87" s="18">
        <f t="shared" si="5"/>
        <v>0</v>
      </c>
    </row>
    <row r="88" spans="1:18" s="19" customFormat="1" ht="30" x14ac:dyDescent="0.25">
      <c r="A88" s="90" t="s">
        <v>99</v>
      </c>
      <c r="B88" s="16">
        <v>634</v>
      </c>
      <c r="C88" s="15" t="s">
        <v>119</v>
      </c>
      <c r="D88" s="17">
        <v>535000</v>
      </c>
      <c r="E88" s="17">
        <v>550000</v>
      </c>
      <c r="F88" s="17">
        <v>570000</v>
      </c>
      <c r="G88" s="17"/>
      <c r="H88" s="17"/>
      <c r="I88" s="17"/>
      <c r="J88" s="17"/>
      <c r="K88" s="17">
        <v>535000</v>
      </c>
      <c r="L88" s="17"/>
      <c r="M88" s="17"/>
      <c r="N88" s="17"/>
      <c r="O88" s="17"/>
      <c r="P88" s="17"/>
      <c r="Q88" s="91">
        <f>SUM(G88:P88)</f>
        <v>535000</v>
      </c>
      <c r="R88" s="18">
        <f t="shared" si="5"/>
        <v>0</v>
      </c>
    </row>
    <row r="89" spans="1:18" s="19" customFormat="1" ht="30" x14ac:dyDescent="0.25">
      <c r="A89" s="90" t="s">
        <v>100</v>
      </c>
      <c r="B89" s="16">
        <v>634</v>
      </c>
      <c r="C89" s="15" t="s">
        <v>117</v>
      </c>
      <c r="D89" s="11">
        <v>366594</v>
      </c>
      <c r="E89" s="11"/>
      <c r="F89" s="11"/>
      <c r="G89" s="11"/>
      <c r="H89" s="11"/>
      <c r="I89" s="11"/>
      <c r="J89" s="11">
        <v>366594</v>
      </c>
      <c r="K89" s="11"/>
      <c r="L89" s="11"/>
      <c r="M89" s="11"/>
      <c r="N89" s="11"/>
      <c r="O89" s="11"/>
      <c r="P89" s="11"/>
      <c r="Q89" s="91">
        <f>SUM(G89:P89)</f>
        <v>366594</v>
      </c>
      <c r="R89" s="18">
        <f t="shared" si="5"/>
        <v>0</v>
      </c>
    </row>
    <row r="90" spans="1:18" x14ac:dyDescent="0.25">
      <c r="A90" s="88" t="s">
        <v>168</v>
      </c>
      <c r="B90" s="54"/>
      <c r="C90" s="52"/>
      <c r="D90" s="53"/>
      <c r="E90" s="53"/>
      <c r="F90" s="53"/>
      <c r="G90" s="55"/>
      <c r="H90" s="55"/>
      <c r="I90" s="55"/>
      <c r="J90" s="55"/>
      <c r="K90" s="55"/>
      <c r="L90" s="55"/>
      <c r="M90" s="55"/>
      <c r="N90" s="55"/>
      <c r="O90" s="55"/>
      <c r="P90" s="55"/>
      <c r="Q90" s="92"/>
      <c r="R90" s="18">
        <f t="shared" si="5"/>
        <v>0</v>
      </c>
    </row>
    <row r="91" spans="1:18" ht="30" x14ac:dyDescent="0.25">
      <c r="A91" s="94" t="s">
        <v>106</v>
      </c>
      <c r="B91" s="23">
        <v>638</v>
      </c>
      <c r="C91" s="15" t="s">
        <v>120</v>
      </c>
      <c r="D91" s="11">
        <v>255000</v>
      </c>
      <c r="E91" s="11">
        <v>255000</v>
      </c>
      <c r="F91" s="11">
        <v>255000</v>
      </c>
      <c r="G91" s="11"/>
      <c r="H91" s="11"/>
      <c r="I91" s="11"/>
      <c r="J91" s="11"/>
      <c r="K91" s="11"/>
      <c r="L91" s="11"/>
      <c r="M91" s="11"/>
      <c r="N91" s="11">
        <v>255000</v>
      </c>
      <c r="O91" s="11"/>
      <c r="P91" s="11"/>
      <c r="Q91" s="91">
        <f t="shared" si="4"/>
        <v>255000</v>
      </c>
      <c r="R91" s="18">
        <f t="shared" si="5"/>
        <v>0</v>
      </c>
    </row>
    <row r="92" spans="1:18" ht="28.9" customHeight="1" x14ac:dyDescent="0.25">
      <c r="A92" s="90" t="s">
        <v>108</v>
      </c>
      <c r="B92" s="23">
        <v>638</v>
      </c>
      <c r="C92" s="15" t="s">
        <v>121</v>
      </c>
      <c r="D92" s="11">
        <v>106250</v>
      </c>
      <c r="E92" s="11">
        <v>106250</v>
      </c>
      <c r="F92" s="11">
        <v>106250</v>
      </c>
      <c r="G92" s="11"/>
      <c r="H92" s="11"/>
      <c r="I92" s="11"/>
      <c r="J92" s="11"/>
      <c r="K92" s="11"/>
      <c r="L92" s="11"/>
      <c r="M92" s="11"/>
      <c r="N92" s="11">
        <v>106250</v>
      </c>
      <c r="O92" s="11"/>
      <c r="P92" s="11"/>
      <c r="Q92" s="91">
        <f t="shared" si="4"/>
        <v>106250</v>
      </c>
      <c r="R92" s="18">
        <f t="shared" si="5"/>
        <v>0</v>
      </c>
    </row>
    <row r="93" spans="1:18" s="19" customFormat="1" ht="30" x14ac:dyDescent="0.25">
      <c r="A93" s="94" t="s">
        <v>197</v>
      </c>
      <c r="B93" s="23">
        <v>638</v>
      </c>
      <c r="C93" s="15" t="s">
        <v>122</v>
      </c>
      <c r="D93" s="17">
        <v>480000</v>
      </c>
      <c r="E93" s="17">
        <v>480000</v>
      </c>
      <c r="F93" s="17"/>
      <c r="G93" s="17"/>
      <c r="H93" s="17"/>
      <c r="I93" s="17"/>
      <c r="J93" s="17"/>
      <c r="K93" s="17"/>
      <c r="L93" s="17"/>
      <c r="M93" s="17"/>
      <c r="N93" s="17">
        <v>480000</v>
      </c>
      <c r="O93" s="17"/>
      <c r="P93" s="17"/>
      <c r="Q93" s="91">
        <f t="shared" si="4"/>
        <v>480000</v>
      </c>
      <c r="R93" s="18">
        <f t="shared" si="5"/>
        <v>0</v>
      </c>
    </row>
    <row r="94" spans="1:18" s="19" customFormat="1" x14ac:dyDescent="0.25">
      <c r="A94" s="94" t="s">
        <v>112</v>
      </c>
      <c r="B94" s="23">
        <v>638</v>
      </c>
      <c r="C94" s="15" t="s">
        <v>187</v>
      </c>
      <c r="D94" s="15">
        <v>134083</v>
      </c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>
        <v>134083</v>
      </c>
      <c r="P94" s="15"/>
      <c r="Q94" s="91">
        <f t="shared" si="4"/>
        <v>134083</v>
      </c>
      <c r="R94" s="18">
        <f t="shared" si="5"/>
        <v>0</v>
      </c>
    </row>
    <row r="95" spans="1:18" s="19" customFormat="1" x14ac:dyDescent="0.25">
      <c r="A95" s="94" t="s">
        <v>198</v>
      </c>
      <c r="B95" s="23">
        <v>638</v>
      </c>
      <c r="C95" s="15" t="s">
        <v>188</v>
      </c>
      <c r="D95" s="17">
        <v>55000</v>
      </c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7">
        <v>55000</v>
      </c>
      <c r="P95" s="17"/>
      <c r="Q95" s="91">
        <f t="shared" si="4"/>
        <v>55000</v>
      </c>
      <c r="R95" s="18">
        <f t="shared" si="5"/>
        <v>0</v>
      </c>
    </row>
    <row r="96" spans="1:18" s="19" customFormat="1" hidden="1" x14ac:dyDescent="0.25">
      <c r="A96" s="94" t="s">
        <v>199</v>
      </c>
      <c r="B96" s="23">
        <v>638</v>
      </c>
      <c r="C96" s="15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91">
        <f t="shared" si="4"/>
        <v>0</v>
      </c>
      <c r="R96" s="18">
        <f t="shared" si="5"/>
        <v>0</v>
      </c>
    </row>
    <row r="97" spans="1:18" s="19" customFormat="1" ht="30" x14ac:dyDescent="0.25">
      <c r="A97" s="94" t="s">
        <v>124</v>
      </c>
      <c r="B97" s="23">
        <v>638</v>
      </c>
      <c r="C97" s="15" t="s">
        <v>86</v>
      </c>
      <c r="D97" s="24">
        <v>87000</v>
      </c>
      <c r="E97" s="24">
        <v>87000</v>
      </c>
      <c r="F97" s="24">
        <v>87000</v>
      </c>
      <c r="G97" s="17"/>
      <c r="H97" s="17"/>
      <c r="I97" s="17"/>
      <c r="J97" s="17"/>
      <c r="K97" s="17"/>
      <c r="L97" s="17"/>
      <c r="M97" s="17"/>
      <c r="N97" s="17"/>
      <c r="O97" s="17"/>
      <c r="P97" s="17">
        <v>87000</v>
      </c>
      <c r="Q97" s="91">
        <f t="shared" si="4"/>
        <v>87000</v>
      </c>
      <c r="R97" s="18">
        <f t="shared" si="5"/>
        <v>0</v>
      </c>
    </row>
    <row r="98" spans="1:18" s="19" customFormat="1" x14ac:dyDescent="0.25">
      <c r="A98" s="94" t="s">
        <v>200</v>
      </c>
      <c r="B98" s="23">
        <v>638</v>
      </c>
      <c r="C98" s="15" t="s">
        <v>126</v>
      </c>
      <c r="D98" s="24">
        <v>1028424</v>
      </c>
      <c r="E98" s="24">
        <v>0</v>
      </c>
      <c r="F98" s="25"/>
      <c r="G98" s="17"/>
      <c r="H98" s="17"/>
      <c r="I98" s="17"/>
      <c r="J98" s="17">
        <v>1028424</v>
      </c>
      <c r="K98" s="17"/>
      <c r="L98" s="17"/>
      <c r="M98" s="17"/>
      <c r="N98" s="17"/>
      <c r="O98" s="17"/>
      <c r="P98" s="17"/>
      <c r="Q98" s="91">
        <f t="shared" si="4"/>
        <v>1028424</v>
      </c>
      <c r="R98" s="18">
        <f t="shared" si="5"/>
        <v>0</v>
      </c>
    </row>
    <row r="99" spans="1:18" s="19" customFormat="1" ht="30" x14ac:dyDescent="0.25">
      <c r="A99" s="94" t="s">
        <v>125</v>
      </c>
      <c r="B99" s="23">
        <v>638</v>
      </c>
      <c r="C99" s="15" t="s">
        <v>181</v>
      </c>
      <c r="D99" s="17">
        <v>7285000</v>
      </c>
      <c r="E99" s="17"/>
      <c r="F99" s="17"/>
      <c r="G99" s="17"/>
      <c r="H99" s="17"/>
      <c r="I99" s="17"/>
      <c r="J99" s="17">
        <v>7285000</v>
      </c>
      <c r="K99" s="17"/>
      <c r="L99" s="17"/>
      <c r="M99" s="17"/>
      <c r="N99" s="17"/>
      <c r="O99" s="17"/>
      <c r="P99" s="17"/>
      <c r="Q99" s="91">
        <f t="shared" si="4"/>
        <v>7285000</v>
      </c>
      <c r="R99" s="18">
        <f t="shared" si="5"/>
        <v>0</v>
      </c>
    </row>
    <row r="100" spans="1:18" s="19" customFormat="1" ht="30" x14ac:dyDescent="0.25">
      <c r="A100" s="94" t="s">
        <v>201</v>
      </c>
      <c r="B100" s="23">
        <v>638</v>
      </c>
      <c r="C100" s="15" t="s">
        <v>182</v>
      </c>
      <c r="D100" s="17">
        <v>467500</v>
      </c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17">
        <v>467500</v>
      </c>
      <c r="P100" s="17"/>
      <c r="Q100" s="91">
        <f t="shared" si="4"/>
        <v>467500</v>
      </c>
      <c r="R100" s="18">
        <f t="shared" si="5"/>
        <v>0</v>
      </c>
    </row>
    <row r="101" spans="1:18" s="19" customFormat="1" ht="45" x14ac:dyDescent="0.25">
      <c r="A101" s="94" t="s">
        <v>202</v>
      </c>
      <c r="B101" s="23">
        <v>638</v>
      </c>
      <c r="C101" s="15" t="s">
        <v>203</v>
      </c>
      <c r="D101" s="17">
        <v>63458</v>
      </c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7">
        <v>63458</v>
      </c>
      <c r="P101" s="17"/>
      <c r="Q101" s="91">
        <f t="shared" si="4"/>
        <v>63458</v>
      </c>
      <c r="R101" s="18">
        <f t="shared" si="5"/>
        <v>0</v>
      </c>
    </row>
    <row r="102" spans="1:18" s="19" customFormat="1" ht="30" x14ac:dyDescent="0.25">
      <c r="A102" s="94" t="s">
        <v>205</v>
      </c>
      <c r="B102" s="23">
        <v>638</v>
      </c>
      <c r="C102" s="15" t="s">
        <v>207</v>
      </c>
      <c r="D102" s="17">
        <v>5973</v>
      </c>
      <c r="E102" s="17"/>
      <c r="F102" s="17"/>
      <c r="G102" s="17"/>
      <c r="H102" s="17"/>
      <c r="I102" s="17"/>
      <c r="J102" s="17"/>
      <c r="K102" s="17"/>
      <c r="L102" s="17"/>
      <c r="M102" s="17"/>
      <c r="N102" s="17"/>
      <c r="O102" s="17">
        <v>5973</v>
      </c>
      <c r="P102" s="17"/>
      <c r="Q102" s="91">
        <f t="shared" si="4"/>
        <v>5973</v>
      </c>
      <c r="R102" s="18">
        <f t="shared" si="5"/>
        <v>0</v>
      </c>
    </row>
    <row r="103" spans="1:18" s="19" customFormat="1" ht="30" x14ac:dyDescent="0.25">
      <c r="A103" s="94" t="s">
        <v>123</v>
      </c>
      <c r="B103" s="23">
        <v>638</v>
      </c>
      <c r="C103" s="15" t="s">
        <v>208</v>
      </c>
      <c r="D103" s="17">
        <v>11945</v>
      </c>
      <c r="E103" s="17"/>
      <c r="F103" s="17"/>
      <c r="G103" s="17"/>
      <c r="H103" s="17"/>
      <c r="I103" s="17"/>
      <c r="J103" s="17"/>
      <c r="K103" s="17"/>
      <c r="L103" s="17"/>
      <c r="M103" s="17"/>
      <c r="N103" s="17"/>
      <c r="O103" s="17">
        <v>11945</v>
      </c>
      <c r="P103" s="17"/>
      <c r="Q103" s="91">
        <f t="shared" si="4"/>
        <v>11945</v>
      </c>
      <c r="R103" s="18">
        <f t="shared" si="5"/>
        <v>0</v>
      </c>
    </row>
    <row r="104" spans="1:18" s="19" customFormat="1" ht="30" x14ac:dyDescent="0.25">
      <c r="A104" s="94" t="s">
        <v>206</v>
      </c>
      <c r="B104" s="23">
        <v>638</v>
      </c>
      <c r="C104" s="15" t="s">
        <v>209</v>
      </c>
      <c r="D104" s="17">
        <v>530895</v>
      </c>
      <c r="E104" s="17"/>
      <c r="F104" s="17"/>
      <c r="G104" s="17"/>
      <c r="H104" s="17"/>
      <c r="I104" s="17"/>
      <c r="J104" s="17">
        <v>530895</v>
      </c>
      <c r="K104" s="17"/>
      <c r="L104" s="17"/>
      <c r="M104" s="17"/>
      <c r="N104" s="17"/>
      <c r="O104" s="17"/>
      <c r="P104" s="17"/>
      <c r="Q104" s="91">
        <f t="shared" si="4"/>
        <v>530895</v>
      </c>
      <c r="R104" s="18">
        <f t="shared" si="5"/>
        <v>0</v>
      </c>
    </row>
    <row r="105" spans="1:18" s="19" customFormat="1" ht="31.5" customHeight="1" x14ac:dyDescent="0.25">
      <c r="A105" s="94" t="s">
        <v>204</v>
      </c>
      <c r="B105" s="23">
        <v>638</v>
      </c>
      <c r="C105" s="15" t="s">
        <v>210</v>
      </c>
      <c r="D105" s="17">
        <v>1911209</v>
      </c>
      <c r="E105" s="17"/>
      <c r="F105" s="17"/>
      <c r="G105" s="17"/>
      <c r="H105" s="17"/>
      <c r="I105" s="17"/>
      <c r="J105" s="17">
        <v>1911209</v>
      </c>
      <c r="K105" s="17"/>
      <c r="L105" s="17"/>
      <c r="M105" s="17"/>
      <c r="N105" s="17"/>
      <c r="O105" s="17"/>
      <c r="P105" s="17"/>
      <c r="Q105" s="91">
        <f t="shared" si="4"/>
        <v>1911209</v>
      </c>
      <c r="R105" s="18">
        <f t="shared" si="5"/>
        <v>0</v>
      </c>
    </row>
    <row r="106" spans="1:18" x14ac:dyDescent="0.25">
      <c r="A106" s="88" t="s">
        <v>129</v>
      </c>
      <c r="B106" s="54"/>
      <c r="C106" s="52"/>
      <c r="D106" s="53"/>
      <c r="E106" s="53"/>
      <c r="F106" s="53"/>
      <c r="G106" s="55"/>
      <c r="H106" s="55"/>
      <c r="I106" s="55"/>
      <c r="J106" s="55"/>
      <c r="K106" s="55"/>
      <c r="L106" s="55"/>
      <c r="M106" s="55"/>
      <c r="N106" s="55"/>
      <c r="O106" s="55"/>
      <c r="P106" s="55"/>
      <c r="Q106" s="92">
        <f t="shared" ref="Q106:Q136" si="7">SUM(G106:P106)</f>
        <v>0</v>
      </c>
      <c r="R106" s="18">
        <f t="shared" si="5"/>
        <v>0</v>
      </c>
    </row>
    <row r="107" spans="1:18" s="19" customFormat="1" ht="31.5" hidden="1" customHeight="1" x14ac:dyDescent="0.25">
      <c r="A107" s="95"/>
      <c r="B107" s="27"/>
      <c r="C107" s="15"/>
      <c r="D107" s="17"/>
      <c r="E107" s="17"/>
      <c r="F107" s="17"/>
      <c r="G107" s="17"/>
      <c r="H107" s="17"/>
      <c r="I107" s="17"/>
      <c r="J107" s="17"/>
      <c r="K107" s="17"/>
      <c r="L107" s="17"/>
      <c r="M107" s="17"/>
      <c r="N107" s="17"/>
      <c r="O107" s="17"/>
      <c r="P107" s="17"/>
      <c r="Q107" s="91">
        <f t="shared" si="7"/>
        <v>0</v>
      </c>
      <c r="R107" s="18">
        <f t="shared" si="5"/>
        <v>0</v>
      </c>
    </row>
    <row r="108" spans="1:18" s="19" customFormat="1" ht="29.25" customHeight="1" x14ac:dyDescent="0.25">
      <c r="A108" s="90" t="s">
        <v>204</v>
      </c>
      <c r="B108" s="16">
        <v>632</v>
      </c>
      <c r="C108" s="15" t="s">
        <v>191</v>
      </c>
      <c r="D108" s="17">
        <v>222230</v>
      </c>
      <c r="E108" s="17"/>
      <c r="F108" s="17"/>
      <c r="G108" s="17"/>
      <c r="H108" s="17"/>
      <c r="I108" s="17"/>
      <c r="J108" s="17"/>
      <c r="K108" s="17"/>
      <c r="L108" s="17"/>
      <c r="M108" s="17"/>
      <c r="N108" s="17"/>
      <c r="O108" s="17">
        <v>222230</v>
      </c>
      <c r="P108" s="17"/>
      <c r="Q108" s="91">
        <f t="shared" si="7"/>
        <v>222230</v>
      </c>
      <c r="R108" s="18">
        <f t="shared" si="5"/>
        <v>0</v>
      </c>
    </row>
    <row r="109" spans="1:18" s="19" customFormat="1" ht="15" hidden="1" customHeight="1" x14ac:dyDescent="0.25">
      <c r="A109" s="90"/>
      <c r="B109" s="16"/>
      <c r="C109" s="15"/>
      <c r="D109" s="17"/>
      <c r="E109" s="17"/>
      <c r="F109" s="17"/>
      <c r="G109" s="17"/>
      <c r="H109" s="17"/>
      <c r="I109" s="17"/>
      <c r="J109" s="17"/>
      <c r="K109" s="17"/>
      <c r="L109" s="17"/>
      <c r="M109" s="17"/>
      <c r="N109" s="17"/>
      <c r="O109" s="17"/>
      <c r="P109" s="17"/>
      <c r="Q109" s="91">
        <f t="shared" si="7"/>
        <v>0</v>
      </c>
      <c r="R109" s="18">
        <f t="shared" si="5"/>
        <v>0</v>
      </c>
    </row>
    <row r="110" spans="1:18" x14ac:dyDescent="0.25">
      <c r="A110" s="88" t="s">
        <v>132</v>
      </c>
      <c r="B110" s="54"/>
      <c r="C110" s="56"/>
      <c r="D110" s="53"/>
      <c r="E110" s="53"/>
      <c r="F110" s="53"/>
      <c r="G110" s="55"/>
      <c r="H110" s="55"/>
      <c r="I110" s="55"/>
      <c r="J110" s="55"/>
      <c r="K110" s="55"/>
      <c r="L110" s="55"/>
      <c r="M110" s="55"/>
      <c r="N110" s="55"/>
      <c r="O110" s="55"/>
      <c r="P110" s="55"/>
      <c r="Q110" s="92"/>
      <c r="R110" s="18">
        <f t="shared" si="5"/>
        <v>0</v>
      </c>
    </row>
    <row r="111" spans="1:18" s="19" customFormat="1" x14ac:dyDescent="0.25">
      <c r="A111" s="90" t="s">
        <v>173</v>
      </c>
      <c r="B111" s="16">
        <v>663</v>
      </c>
      <c r="C111" s="26" t="s">
        <v>133</v>
      </c>
      <c r="D111" s="17">
        <v>50000</v>
      </c>
      <c r="E111" s="17">
        <v>50000</v>
      </c>
      <c r="F111" s="17">
        <v>50000</v>
      </c>
      <c r="G111" s="17">
        <v>50000</v>
      </c>
      <c r="H111" s="17"/>
      <c r="I111" s="17"/>
      <c r="J111" s="17"/>
      <c r="K111" s="17"/>
      <c r="L111" s="17"/>
      <c r="M111" s="17"/>
      <c r="N111" s="17"/>
      <c r="O111" s="17"/>
      <c r="P111" s="17"/>
      <c r="Q111" s="91">
        <f t="shared" si="7"/>
        <v>50000</v>
      </c>
      <c r="R111" s="18">
        <f t="shared" si="5"/>
        <v>0</v>
      </c>
    </row>
    <row r="112" spans="1:18" s="19" customFormat="1" hidden="1" x14ac:dyDescent="0.25">
      <c r="A112" s="90"/>
      <c r="B112" s="16"/>
      <c r="C112" s="26"/>
      <c r="D112" s="17"/>
      <c r="E112" s="17"/>
      <c r="F112" s="17"/>
      <c r="G112" s="17"/>
      <c r="H112" s="17"/>
      <c r="I112" s="17"/>
      <c r="J112" s="17"/>
      <c r="K112" s="17"/>
      <c r="L112" s="17"/>
      <c r="M112" s="17"/>
      <c r="N112" s="17"/>
      <c r="O112" s="17"/>
      <c r="P112" s="17"/>
      <c r="Q112" s="91">
        <f t="shared" si="7"/>
        <v>0</v>
      </c>
      <c r="R112" s="18">
        <f t="shared" si="5"/>
        <v>0</v>
      </c>
    </row>
    <row r="113" spans="1:18" s="19" customFormat="1" hidden="1" x14ac:dyDescent="0.25">
      <c r="A113" s="90"/>
      <c r="B113" s="16"/>
      <c r="C113" s="26"/>
      <c r="D113" s="17"/>
      <c r="E113" s="17"/>
      <c r="F113" s="17"/>
      <c r="G113" s="17"/>
      <c r="H113" s="17"/>
      <c r="I113" s="17"/>
      <c r="J113" s="17"/>
      <c r="K113" s="17"/>
      <c r="L113" s="17"/>
      <c r="M113" s="17"/>
      <c r="N113" s="17"/>
      <c r="O113" s="17"/>
      <c r="P113" s="17"/>
      <c r="Q113" s="91">
        <f t="shared" si="7"/>
        <v>0</v>
      </c>
      <c r="R113" s="18">
        <f t="shared" si="5"/>
        <v>0</v>
      </c>
    </row>
    <row r="114" spans="1:18" s="19" customFormat="1" hidden="1" x14ac:dyDescent="0.25">
      <c r="A114" s="90"/>
      <c r="B114" s="16"/>
      <c r="C114" s="26"/>
      <c r="D114" s="17"/>
      <c r="E114" s="17"/>
      <c r="F114" s="17"/>
      <c r="G114" s="17"/>
      <c r="H114" s="17"/>
      <c r="I114" s="17"/>
      <c r="J114" s="17"/>
      <c r="K114" s="17"/>
      <c r="L114" s="17"/>
      <c r="M114" s="17"/>
      <c r="N114" s="17"/>
      <c r="O114" s="17"/>
      <c r="P114" s="17"/>
      <c r="Q114" s="91">
        <f t="shared" si="7"/>
        <v>0</v>
      </c>
      <c r="R114" s="18">
        <f t="shared" si="5"/>
        <v>0</v>
      </c>
    </row>
    <row r="115" spans="1:18" x14ac:dyDescent="0.25">
      <c r="A115" s="88" t="s">
        <v>134</v>
      </c>
      <c r="B115" s="54"/>
      <c r="C115" s="52"/>
      <c r="D115" s="53"/>
      <c r="E115" s="53"/>
      <c r="F115" s="53"/>
      <c r="G115" s="55"/>
      <c r="H115" s="55"/>
      <c r="I115" s="55"/>
      <c r="J115" s="55"/>
      <c r="K115" s="55"/>
      <c r="L115" s="55"/>
      <c r="M115" s="55"/>
      <c r="N115" s="55"/>
      <c r="O115" s="55"/>
      <c r="P115" s="55"/>
      <c r="Q115" s="92"/>
      <c r="R115" s="18">
        <f t="shared" si="5"/>
        <v>0</v>
      </c>
    </row>
    <row r="116" spans="1:18" s="19" customFormat="1" ht="30" x14ac:dyDescent="0.25">
      <c r="A116" s="90" t="s">
        <v>127</v>
      </c>
      <c r="B116" s="16">
        <v>711</v>
      </c>
      <c r="C116" s="15" t="s">
        <v>136</v>
      </c>
      <c r="D116" s="17">
        <v>50000</v>
      </c>
      <c r="E116" s="17">
        <v>50000</v>
      </c>
      <c r="F116" s="17">
        <v>50000</v>
      </c>
      <c r="G116" s="17"/>
      <c r="H116" s="17"/>
      <c r="I116" s="17"/>
      <c r="J116" s="17"/>
      <c r="K116" s="17"/>
      <c r="L116" s="17">
        <v>50000</v>
      </c>
      <c r="M116" s="17"/>
      <c r="N116" s="17"/>
      <c r="O116" s="17"/>
      <c r="P116" s="17"/>
      <c r="Q116" s="91">
        <f t="shared" si="7"/>
        <v>50000</v>
      </c>
      <c r="R116" s="18">
        <f t="shared" si="5"/>
        <v>0</v>
      </c>
    </row>
    <row r="117" spans="1:18" s="19" customFormat="1" hidden="1" x14ac:dyDescent="0.25">
      <c r="A117" s="90"/>
      <c r="B117" s="16"/>
      <c r="C117" s="15"/>
      <c r="D117" s="17"/>
      <c r="E117" s="17"/>
      <c r="F117" s="17"/>
      <c r="G117" s="17"/>
      <c r="H117" s="17"/>
      <c r="I117" s="17"/>
      <c r="J117" s="17"/>
      <c r="K117" s="17"/>
      <c r="L117" s="17"/>
      <c r="M117" s="17"/>
      <c r="N117" s="17"/>
      <c r="O117" s="17"/>
      <c r="P117" s="17"/>
      <c r="Q117" s="91">
        <f t="shared" si="7"/>
        <v>0</v>
      </c>
      <c r="R117" s="18">
        <f t="shared" si="5"/>
        <v>0</v>
      </c>
    </row>
    <row r="118" spans="1:18" x14ac:dyDescent="0.25">
      <c r="A118" s="88" t="s">
        <v>137</v>
      </c>
      <c r="B118" s="54"/>
      <c r="C118" s="52"/>
      <c r="D118" s="53"/>
      <c r="E118" s="53"/>
      <c r="F118" s="53"/>
      <c r="G118" s="55"/>
      <c r="H118" s="55"/>
      <c r="I118" s="55"/>
      <c r="J118" s="55"/>
      <c r="K118" s="55"/>
      <c r="L118" s="55"/>
      <c r="M118" s="55"/>
      <c r="N118" s="55"/>
      <c r="O118" s="55"/>
      <c r="P118" s="55"/>
      <c r="Q118" s="92"/>
      <c r="R118" s="18">
        <f t="shared" si="5"/>
        <v>0</v>
      </c>
    </row>
    <row r="119" spans="1:18" s="19" customFormat="1" ht="30" x14ac:dyDescent="0.25">
      <c r="A119" s="90" t="s">
        <v>138</v>
      </c>
      <c r="B119" s="16">
        <v>721</v>
      </c>
      <c r="C119" s="15" t="s">
        <v>139</v>
      </c>
      <c r="D119" s="17">
        <v>140000</v>
      </c>
      <c r="E119" s="17">
        <v>130000</v>
      </c>
      <c r="F119" s="17">
        <v>120000</v>
      </c>
      <c r="G119" s="17"/>
      <c r="H119" s="17">
        <v>30000</v>
      </c>
      <c r="I119" s="17"/>
      <c r="J119" s="17"/>
      <c r="K119" s="17"/>
      <c r="L119" s="17">
        <v>110000</v>
      </c>
      <c r="M119" s="17"/>
      <c r="N119" s="17"/>
      <c r="O119" s="17"/>
      <c r="P119" s="17"/>
      <c r="Q119" s="91">
        <f t="shared" si="7"/>
        <v>140000</v>
      </c>
      <c r="R119" s="18">
        <f t="shared" si="5"/>
        <v>0</v>
      </c>
    </row>
    <row r="120" spans="1:18" s="19" customFormat="1" ht="30" x14ac:dyDescent="0.25">
      <c r="A120" s="90" t="s">
        <v>130</v>
      </c>
      <c r="B120" s="16">
        <v>721</v>
      </c>
      <c r="C120" s="15" t="s">
        <v>140</v>
      </c>
      <c r="D120" s="17">
        <v>140000</v>
      </c>
      <c r="E120" s="17">
        <v>130000</v>
      </c>
      <c r="F120" s="17">
        <v>120000</v>
      </c>
      <c r="G120" s="17"/>
      <c r="H120" s="17"/>
      <c r="I120" s="17"/>
      <c r="J120" s="17"/>
      <c r="K120" s="17">
        <v>140000</v>
      </c>
      <c r="L120" s="17"/>
      <c r="M120" s="17"/>
      <c r="N120" s="17"/>
      <c r="O120" s="17"/>
      <c r="P120" s="17"/>
      <c r="Q120" s="91">
        <f t="shared" si="7"/>
        <v>140000</v>
      </c>
      <c r="R120" s="18">
        <f t="shared" si="5"/>
        <v>0</v>
      </c>
    </row>
    <row r="121" spans="1:18" x14ac:dyDescent="0.25">
      <c r="A121" s="88" t="s">
        <v>141</v>
      </c>
      <c r="B121" s="54"/>
      <c r="C121" s="52"/>
      <c r="D121" s="53"/>
      <c r="E121" s="53"/>
      <c r="F121" s="53"/>
      <c r="G121" s="55"/>
      <c r="H121" s="55"/>
      <c r="I121" s="55"/>
      <c r="J121" s="55"/>
      <c r="K121" s="55"/>
      <c r="L121" s="55"/>
      <c r="M121" s="55"/>
      <c r="N121" s="55"/>
      <c r="O121" s="55"/>
      <c r="P121" s="55"/>
      <c r="Q121" s="92"/>
      <c r="R121" s="18">
        <f t="shared" si="5"/>
        <v>0</v>
      </c>
    </row>
    <row r="122" spans="1:18" s="19" customFormat="1" ht="30" x14ac:dyDescent="0.25">
      <c r="A122" s="90" t="s">
        <v>131</v>
      </c>
      <c r="B122" s="16">
        <v>721</v>
      </c>
      <c r="C122" s="15" t="s">
        <v>142</v>
      </c>
      <c r="D122" s="17">
        <v>7000</v>
      </c>
      <c r="E122" s="17">
        <v>7000</v>
      </c>
      <c r="F122" s="17">
        <v>7000</v>
      </c>
      <c r="G122" s="17"/>
      <c r="H122" s="17"/>
      <c r="I122" s="17"/>
      <c r="J122" s="17"/>
      <c r="K122" s="17">
        <v>7000</v>
      </c>
      <c r="L122" s="17"/>
      <c r="M122" s="17"/>
      <c r="N122" s="17"/>
      <c r="O122" s="17"/>
      <c r="P122" s="17"/>
      <c r="Q122" s="91">
        <f t="shared" si="7"/>
        <v>7000</v>
      </c>
      <c r="R122" s="18">
        <f t="shared" si="5"/>
        <v>0</v>
      </c>
    </row>
    <row r="123" spans="1:18" x14ac:dyDescent="0.25">
      <c r="A123" s="88" t="s">
        <v>143</v>
      </c>
      <c r="B123" s="54"/>
      <c r="C123" s="52"/>
      <c r="D123" s="53"/>
      <c r="E123" s="53"/>
      <c r="F123" s="53"/>
      <c r="G123" s="55"/>
      <c r="H123" s="55"/>
      <c r="I123" s="55"/>
      <c r="J123" s="55"/>
      <c r="K123" s="55"/>
      <c r="L123" s="55"/>
      <c r="M123" s="55"/>
      <c r="N123" s="55"/>
      <c r="O123" s="55"/>
      <c r="P123" s="55"/>
      <c r="Q123" s="92"/>
      <c r="R123" s="18">
        <f t="shared" si="5"/>
        <v>0</v>
      </c>
    </row>
    <row r="124" spans="1:18" s="19" customFormat="1" ht="30" x14ac:dyDescent="0.25">
      <c r="A124" s="90" t="s">
        <v>144</v>
      </c>
      <c r="B124" s="16">
        <v>711</v>
      </c>
      <c r="C124" s="15" t="s">
        <v>145</v>
      </c>
      <c r="D124" s="17">
        <v>10000</v>
      </c>
      <c r="E124" s="17">
        <v>10000</v>
      </c>
      <c r="F124" s="17">
        <v>10000</v>
      </c>
      <c r="G124" s="17"/>
      <c r="H124" s="17"/>
      <c r="I124" s="17"/>
      <c r="J124" s="17"/>
      <c r="K124" s="17"/>
      <c r="L124" s="17"/>
      <c r="M124" s="17">
        <v>10000</v>
      </c>
      <c r="N124" s="17"/>
      <c r="O124" s="17"/>
      <c r="P124" s="17"/>
      <c r="Q124" s="91">
        <f t="shared" si="7"/>
        <v>10000</v>
      </c>
      <c r="R124" s="18">
        <f t="shared" si="5"/>
        <v>0</v>
      </c>
    </row>
    <row r="125" spans="1:18" x14ac:dyDescent="0.25">
      <c r="A125" s="88" t="s">
        <v>146</v>
      </c>
      <c r="B125" s="54"/>
      <c r="C125" s="52"/>
      <c r="D125" s="53"/>
      <c r="E125" s="53"/>
      <c r="F125" s="53"/>
      <c r="G125" s="55"/>
      <c r="H125" s="55"/>
      <c r="I125" s="55"/>
      <c r="J125" s="55"/>
      <c r="K125" s="55"/>
      <c r="L125" s="55"/>
      <c r="M125" s="55"/>
      <c r="N125" s="55"/>
      <c r="O125" s="55"/>
      <c r="P125" s="55"/>
      <c r="Q125" s="92"/>
      <c r="R125" s="18">
        <f t="shared" si="5"/>
        <v>0</v>
      </c>
    </row>
    <row r="126" spans="1:18" ht="30" x14ac:dyDescent="0.25">
      <c r="A126" s="90" t="s">
        <v>135</v>
      </c>
      <c r="B126" s="16">
        <v>844</v>
      </c>
      <c r="C126" s="15" t="s">
        <v>147</v>
      </c>
      <c r="D126" s="17">
        <v>5260000</v>
      </c>
      <c r="E126" s="17"/>
      <c r="F126" s="17"/>
      <c r="G126" s="11"/>
      <c r="H126" s="11"/>
      <c r="I126" s="11"/>
      <c r="J126" s="11">
        <v>5260000</v>
      </c>
      <c r="K126" s="11"/>
      <c r="L126" s="11"/>
      <c r="M126" s="11"/>
      <c r="N126" s="11"/>
      <c r="O126" s="11"/>
      <c r="P126" s="11"/>
      <c r="Q126" s="91">
        <f t="shared" si="7"/>
        <v>5260000</v>
      </c>
      <c r="R126" s="18">
        <f t="shared" si="5"/>
        <v>0</v>
      </c>
    </row>
    <row r="127" spans="1:18" ht="30" x14ac:dyDescent="0.25">
      <c r="A127" s="90" t="s">
        <v>148</v>
      </c>
      <c r="B127" s="16">
        <v>844</v>
      </c>
      <c r="C127" s="15" t="s">
        <v>180</v>
      </c>
      <c r="D127" s="17">
        <v>265000</v>
      </c>
      <c r="E127" s="17"/>
      <c r="F127" s="17">
        <v>0</v>
      </c>
      <c r="G127" s="11"/>
      <c r="H127" s="11"/>
      <c r="I127" s="11"/>
      <c r="J127" s="11">
        <v>265000</v>
      </c>
      <c r="K127" s="11"/>
      <c r="L127" s="11"/>
      <c r="M127" s="11"/>
      <c r="N127" s="11"/>
      <c r="O127" s="11"/>
      <c r="P127" s="11"/>
      <c r="Q127" s="91">
        <f t="shared" si="7"/>
        <v>265000</v>
      </c>
      <c r="R127" s="18">
        <f t="shared" si="5"/>
        <v>0</v>
      </c>
    </row>
    <row r="128" spans="1:18" s="19" customFormat="1" hidden="1" x14ac:dyDescent="0.25">
      <c r="A128" s="90" t="s">
        <v>149</v>
      </c>
      <c r="B128" s="16">
        <v>844</v>
      </c>
      <c r="C128" s="15"/>
      <c r="D128" s="17"/>
      <c r="E128" s="17">
        <v>0</v>
      </c>
      <c r="F128" s="17">
        <v>0</v>
      </c>
      <c r="G128" s="17"/>
      <c r="H128" s="17"/>
      <c r="I128" s="17"/>
      <c r="J128" s="17"/>
      <c r="K128" s="17"/>
      <c r="L128" s="17"/>
      <c r="M128" s="17"/>
      <c r="N128" s="17"/>
      <c r="O128" s="17"/>
      <c r="P128" s="17"/>
      <c r="Q128" s="91">
        <f t="shared" si="7"/>
        <v>0</v>
      </c>
      <c r="R128" s="18">
        <f t="shared" si="5"/>
        <v>0</v>
      </c>
    </row>
    <row r="129" spans="1:18" hidden="1" x14ac:dyDescent="0.25">
      <c r="A129" s="90" t="s">
        <v>150</v>
      </c>
      <c r="B129" s="16">
        <v>844</v>
      </c>
      <c r="C129" s="15"/>
      <c r="D129" s="17"/>
      <c r="E129" s="17">
        <v>0</v>
      </c>
      <c r="F129" s="17">
        <v>0</v>
      </c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91">
        <f t="shared" si="7"/>
        <v>0</v>
      </c>
      <c r="R129" s="18">
        <f t="shared" si="5"/>
        <v>0</v>
      </c>
    </row>
    <row r="130" spans="1:18" s="19" customFormat="1" ht="13.9" hidden="1" customHeight="1" x14ac:dyDescent="0.25">
      <c r="A130" s="90" t="s">
        <v>151</v>
      </c>
      <c r="B130" s="16">
        <v>844</v>
      </c>
      <c r="C130" s="15"/>
      <c r="D130" s="17"/>
      <c r="E130" s="17">
        <v>0</v>
      </c>
      <c r="F130" s="17">
        <v>0</v>
      </c>
      <c r="G130" s="17"/>
      <c r="H130" s="17"/>
      <c r="I130" s="17"/>
      <c r="J130" s="17"/>
      <c r="K130" s="17"/>
      <c r="L130" s="17"/>
      <c r="M130" s="17"/>
      <c r="N130" s="17"/>
      <c r="O130" s="17"/>
      <c r="P130" s="17"/>
      <c r="Q130" s="91">
        <f t="shared" si="7"/>
        <v>0</v>
      </c>
      <c r="R130" s="18">
        <f t="shared" si="5"/>
        <v>0</v>
      </c>
    </row>
    <row r="131" spans="1:18" hidden="1" x14ac:dyDescent="0.25">
      <c r="A131" s="88" t="s">
        <v>152</v>
      </c>
      <c r="B131" s="54"/>
      <c r="C131" s="52"/>
      <c r="D131" s="53"/>
      <c r="E131" s="53"/>
      <c r="F131" s="53"/>
      <c r="G131" s="55"/>
      <c r="H131" s="55"/>
      <c r="I131" s="55"/>
      <c r="J131" s="55"/>
      <c r="K131" s="55"/>
      <c r="L131" s="55"/>
      <c r="M131" s="55"/>
      <c r="N131" s="55"/>
      <c r="O131" s="55"/>
      <c r="P131" s="55"/>
      <c r="Q131" s="92"/>
      <c r="R131" s="18">
        <f t="shared" si="5"/>
        <v>0</v>
      </c>
    </row>
    <row r="132" spans="1:18" hidden="1" x14ac:dyDescent="0.25">
      <c r="A132" s="90" t="s">
        <v>153</v>
      </c>
      <c r="B132" s="23">
        <v>922</v>
      </c>
      <c r="C132" s="15" t="s">
        <v>154</v>
      </c>
      <c r="D132" s="11">
        <v>0</v>
      </c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91">
        <f t="shared" si="7"/>
        <v>0</v>
      </c>
      <c r="R132" s="18">
        <f t="shared" si="5"/>
        <v>0</v>
      </c>
    </row>
    <row r="133" spans="1:18" x14ac:dyDescent="0.25">
      <c r="A133" s="88" t="s">
        <v>155</v>
      </c>
      <c r="B133" s="57"/>
      <c r="C133" s="58"/>
      <c r="D133" s="55"/>
      <c r="E133" s="55"/>
      <c r="F133" s="55"/>
      <c r="G133" s="55"/>
      <c r="H133" s="55"/>
      <c r="I133" s="55"/>
      <c r="J133" s="55"/>
      <c r="K133" s="55"/>
      <c r="L133" s="55"/>
      <c r="M133" s="55"/>
      <c r="N133" s="55"/>
      <c r="O133" s="55"/>
      <c r="P133" s="55"/>
      <c r="Q133" s="92"/>
      <c r="R133" s="18">
        <f t="shared" si="5"/>
        <v>0</v>
      </c>
    </row>
    <row r="134" spans="1:18" ht="30" x14ac:dyDescent="0.25">
      <c r="A134" s="96" t="s">
        <v>156</v>
      </c>
      <c r="B134" s="23">
        <v>922</v>
      </c>
      <c r="C134" s="15" t="s">
        <v>157</v>
      </c>
      <c r="D134" s="11">
        <v>477800</v>
      </c>
      <c r="E134" s="11">
        <v>0</v>
      </c>
      <c r="F134" s="11">
        <v>0</v>
      </c>
      <c r="G134" s="11"/>
      <c r="H134" s="11"/>
      <c r="I134" s="11"/>
      <c r="J134" s="11">
        <v>477800</v>
      </c>
      <c r="K134" s="11"/>
      <c r="L134" s="11"/>
      <c r="M134" s="11"/>
      <c r="N134" s="11"/>
      <c r="O134" s="11"/>
      <c r="P134" s="11"/>
      <c r="Q134" s="91">
        <f t="shared" si="7"/>
        <v>477800</v>
      </c>
      <c r="R134" s="18">
        <f t="shared" si="5"/>
        <v>0</v>
      </c>
    </row>
    <row r="135" spans="1:18" hidden="1" x14ac:dyDescent="0.25">
      <c r="A135" s="88" t="s">
        <v>158</v>
      </c>
      <c r="B135" s="57"/>
      <c r="C135" s="58"/>
      <c r="D135" s="55"/>
      <c r="E135" s="55"/>
      <c r="F135" s="55"/>
      <c r="G135" s="55"/>
      <c r="H135" s="55"/>
      <c r="I135" s="55"/>
      <c r="J135" s="55"/>
      <c r="K135" s="55"/>
      <c r="L135" s="55"/>
      <c r="M135" s="55"/>
      <c r="N135" s="55"/>
      <c r="O135" s="55"/>
      <c r="P135" s="55"/>
      <c r="Q135" s="92">
        <f t="shared" si="7"/>
        <v>0</v>
      </c>
      <c r="R135" s="18">
        <f t="shared" si="5"/>
        <v>0</v>
      </c>
    </row>
    <row r="136" spans="1:18" ht="30" hidden="1" x14ac:dyDescent="0.25">
      <c r="A136" s="96" t="s">
        <v>149</v>
      </c>
      <c r="B136" s="23">
        <v>922</v>
      </c>
      <c r="C136" s="15" t="s">
        <v>159</v>
      </c>
      <c r="D136" s="43">
        <v>0</v>
      </c>
      <c r="E136" s="11">
        <v>0</v>
      </c>
      <c r="F136" s="11">
        <v>0</v>
      </c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91">
        <f t="shared" si="7"/>
        <v>0</v>
      </c>
      <c r="R136" s="18">
        <f t="shared" si="5"/>
        <v>0</v>
      </c>
    </row>
    <row r="137" spans="1:18" x14ac:dyDescent="0.25">
      <c r="A137" s="88" t="s">
        <v>160</v>
      </c>
      <c r="B137" s="57"/>
      <c r="C137" s="58"/>
      <c r="D137" s="55"/>
      <c r="E137" s="55"/>
      <c r="F137" s="55"/>
      <c r="G137" s="55"/>
      <c r="H137" s="55"/>
      <c r="I137" s="55"/>
      <c r="J137" s="55"/>
      <c r="K137" s="55"/>
      <c r="L137" s="55"/>
      <c r="M137" s="55"/>
      <c r="N137" s="55"/>
      <c r="O137" s="55"/>
      <c r="P137" s="55"/>
      <c r="Q137" s="92"/>
      <c r="R137" s="18">
        <f t="shared" ref="R137:R138" si="8">D137-Q137</f>
        <v>0</v>
      </c>
    </row>
    <row r="138" spans="1:18" ht="30.75" thickBot="1" x14ac:dyDescent="0.3">
      <c r="A138" s="97" t="s">
        <v>151</v>
      </c>
      <c r="B138" s="98">
        <v>922</v>
      </c>
      <c r="C138" s="99" t="s">
        <v>161</v>
      </c>
      <c r="D138" s="100">
        <f>3600000/7.5</f>
        <v>480000</v>
      </c>
      <c r="E138" s="100">
        <v>0</v>
      </c>
      <c r="F138" s="100">
        <v>0</v>
      </c>
      <c r="G138" s="100"/>
      <c r="H138" s="100"/>
      <c r="I138" s="100"/>
      <c r="J138" s="101">
        <v>200000</v>
      </c>
      <c r="K138" s="100"/>
      <c r="L138" s="102">
        <v>280000</v>
      </c>
      <c r="M138" s="100"/>
      <c r="N138" s="100"/>
      <c r="O138" s="100"/>
      <c r="P138" s="100"/>
      <c r="Q138" s="103">
        <f t="shared" ref="Q138:Q140" si="9">SUM(G138:P138)</f>
        <v>480000</v>
      </c>
      <c r="R138" s="18">
        <f t="shared" si="8"/>
        <v>0</v>
      </c>
    </row>
    <row r="139" spans="1:18" ht="18" customHeight="1" thickBot="1" x14ac:dyDescent="0.3">
      <c r="A139" s="105" t="s">
        <v>162</v>
      </c>
      <c r="B139" s="106"/>
      <c r="C139" s="107"/>
      <c r="D139" s="72">
        <f>SUM(D8:D138)</f>
        <v>52536141</v>
      </c>
      <c r="E139" s="72">
        <f t="shared" ref="E139:Q139" si="10">SUM(E8:E138)</f>
        <v>34329000</v>
      </c>
      <c r="F139" s="72">
        <f t="shared" si="10"/>
        <v>34390000</v>
      </c>
      <c r="G139" s="72">
        <f t="shared" si="10"/>
        <v>3090000</v>
      </c>
      <c r="H139" s="72">
        <f t="shared" si="10"/>
        <v>3716000</v>
      </c>
      <c r="I139" s="72">
        <f t="shared" si="10"/>
        <v>310000</v>
      </c>
      <c r="J139" s="72">
        <f t="shared" si="10"/>
        <v>20993952</v>
      </c>
      <c r="K139" s="72">
        <f t="shared" si="10"/>
        <v>7082000</v>
      </c>
      <c r="L139" s="72">
        <f t="shared" si="10"/>
        <v>1505000</v>
      </c>
      <c r="M139" s="72">
        <f t="shared" si="10"/>
        <v>1717000</v>
      </c>
      <c r="N139" s="72">
        <f t="shared" si="10"/>
        <v>12065000</v>
      </c>
      <c r="O139" s="72">
        <f t="shared" si="10"/>
        <v>1910189</v>
      </c>
      <c r="P139" s="72">
        <f t="shared" si="10"/>
        <v>147000</v>
      </c>
      <c r="Q139" s="72">
        <f t="shared" si="10"/>
        <v>52536141</v>
      </c>
      <c r="R139" s="18"/>
    </row>
    <row r="140" spans="1:18" ht="15.75" thickBot="1" x14ac:dyDescent="0.3">
      <c r="A140" s="66" t="s">
        <v>163</v>
      </c>
      <c r="B140" s="67"/>
      <c r="C140" s="68"/>
      <c r="D140" s="69">
        <v>14658095</v>
      </c>
      <c r="E140" s="69">
        <v>14670000</v>
      </c>
      <c r="F140" s="69">
        <v>14720000</v>
      </c>
      <c r="G140" s="70">
        <v>200000</v>
      </c>
      <c r="H140" s="70"/>
      <c r="I140" s="70"/>
      <c r="J140" s="70"/>
      <c r="K140" s="70"/>
      <c r="L140" s="70"/>
      <c r="M140" s="70">
        <v>400000</v>
      </c>
      <c r="N140" s="70">
        <v>14058095</v>
      </c>
      <c r="O140" s="70"/>
      <c r="P140" s="70"/>
      <c r="Q140" s="71">
        <f t="shared" si="9"/>
        <v>14658095</v>
      </c>
      <c r="R140" s="18">
        <f t="shared" ref="R140:R141" si="11">D140-Q140</f>
        <v>0</v>
      </c>
    </row>
    <row r="141" spans="1:18" ht="30.75" customHeight="1" thickBot="1" x14ac:dyDescent="0.3">
      <c r="A141" s="108" t="s">
        <v>164</v>
      </c>
      <c r="B141" s="109"/>
      <c r="C141" s="109"/>
      <c r="D141" s="64">
        <f>SUM(D139:D140)</f>
        <v>67194236</v>
      </c>
      <c r="E141" s="64">
        <f>SUM(E139:E140)</f>
        <v>48999000</v>
      </c>
      <c r="F141" s="64">
        <f>SUM(F139:F140)</f>
        <v>49110000</v>
      </c>
      <c r="G141" s="64">
        <f t="shared" ref="G141:Q141" si="12">SUM(G139:G140)</f>
        <v>3290000</v>
      </c>
      <c r="H141" s="64">
        <f t="shared" si="12"/>
        <v>3716000</v>
      </c>
      <c r="I141" s="64">
        <f t="shared" ref="I141" si="13">SUM(I139:I140)</f>
        <v>310000</v>
      </c>
      <c r="J141" s="64">
        <f t="shared" si="12"/>
        <v>20993952</v>
      </c>
      <c r="K141" s="64">
        <f t="shared" si="12"/>
        <v>7082000</v>
      </c>
      <c r="L141" s="64">
        <f t="shared" si="12"/>
        <v>1505000</v>
      </c>
      <c r="M141" s="64">
        <f t="shared" si="12"/>
        <v>2117000</v>
      </c>
      <c r="N141" s="64">
        <f t="shared" si="12"/>
        <v>26123095</v>
      </c>
      <c r="O141" s="64">
        <f t="shared" ref="O141" si="14">SUM(O139:O140)</f>
        <v>1910189</v>
      </c>
      <c r="P141" s="64">
        <f t="shared" si="12"/>
        <v>147000</v>
      </c>
      <c r="Q141" s="65">
        <f t="shared" si="12"/>
        <v>67194236</v>
      </c>
      <c r="R141" s="18">
        <f t="shared" si="11"/>
        <v>0</v>
      </c>
    </row>
    <row r="144" spans="1:18" ht="21.75" customHeight="1" x14ac:dyDescent="0.25">
      <c r="A144" s="44"/>
      <c r="B144" s="45"/>
      <c r="C144" s="44" t="s">
        <v>170</v>
      </c>
      <c r="D144" s="46" t="s">
        <v>185</v>
      </c>
      <c r="E144" s="46"/>
      <c r="F144" s="46"/>
      <c r="G144" s="47">
        <f>'2024.'!E137</f>
        <v>3734000</v>
      </c>
      <c r="H144" s="47">
        <f>'2024.'!F137</f>
        <v>3766000</v>
      </c>
      <c r="I144" s="47">
        <f>'2024.'!G137</f>
        <v>310000</v>
      </c>
      <c r="J144" s="47">
        <f>'2024.'!H137</f>
        <v>2575000</v>
      </c>
      <c r="K144" s="47">
        <f>'2024.'!I137</f>
        <v>7757000</v>
      </c>
      <c r="L144" s="47">
        <f>'2024.'!J137</f>
        <v>1170000</v>
      </c>
      <c r="M144" s="47">
        <f>'2024.'!K137</f>
        <v>2154000</v>
      </c>
      <c r="N144" s="47">
        <f>'2024.'!L137</f>
        <v>26449095</v>
      </c>
      <c r="O144" s="47">
        <f>'2024.'!M137</f>
        <v>950000</v>
      </c>
      <c r="P144" s="47">
        <f>'2024.'!N137</f>
        <v>147000</v>
      </c>
      <c r="Q144" s="48">
        <f>SUM(G144:P144)</f>
        <v>49012095</v>
      </c>
    </row>
    <row r="145" spans="1:17" x14ac:dyDescent="0.25">
      <c r="A145" s="44"/>
      <c r="B145" s="45"/>
      <c r="C145" s="44" t="s">
        <v>170</v>
      </c>
      <c r="D145" s="46" t="s">
        <v>186</v>
      </c>
      <c r="E145" s="46"/>
      <c r="F145" s="46"/>
      <c r="G145" s="47">
        <f>'2025.'!E137</f>
        <v>3640000</v>
      </c>
      <c r="H145" s="47">
        <f>'2025.'!F137</f>
        <v>3826000</v>
      </c>
      <c r="I145" s="47">
        <f>'2025.'!G137</f>
        <v>310000</v>
      </c>
      <c r="J145" s="47">
        <f>'2025.'!H137</f>
        <v>2674000</v>
      </c>
      <c r="K145" s="47">
        <f>'2025.'!I137</f>
        <v>7862000</v>
      </c>
      <c r="L145" s="47">
        <f>'2025.'!J137</f>
        <v>1165000</v>
      </c>
      <c r="M145" s="47">
        <f>'2025.'!K137</f>
        <v>2191000</v>
      </c>
      <c r="N145" s="47">
        <f>'2025.'!L137</f>
        <v>26335000</v>
      </c>
      <c r="O145" s="47">
        <f>'2025.'!M137</f>
        <v>950000</v>
      </c>
      <c r="P145" s="47">
        <f>'2025.'!N137</f>
        <v>157000</v>
      </c>
      <c r="Q145" s="48">
        <f>SUM(G145:P145)</f>
        <v>49110000</v>
      </c>
    </row>
  </sheetData>
  <sortState xmlns:xlrd2="http://schemas.microsoft.com/office/spreadsheetml/2017/richdata2" ref="A85:Q89">
    <sortCondition ref="A85:A89"/>
  </sortState>
  <mergeCells count="3">
    <mergeCell ref="A3:P3"/>
    <mergeCell ref="A139:C139"/>
    <mergeCell ref="A141:C141"/>
  </mergeCells>
  <pageMargins left="0.11811023622047245" right="0.11811023622047245" top="0.35433070866141736" bottom="0.15748031496062992" header="0.31496062992125984" footer="0.31496062992125984"/>
  <pageSetup paperSize="9" scale="70" orientation="landscape" verticalDpi="597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FF2772-A910-4B2C-B400-54F994C1DDED}">
  <dimension ref="A1:P137"/>
  <sheetViews>
    <sheetView workbookViewId="0">
      <selection activeCell="C143" sqref="C143"/>
    </sheetView>
  </sheetViews>
  <sheetFormatPr defaultRowHeight="15" x14ac:dyDescent="0.25"/>
  <cols>
    <col min="1" max="1" width="7.5703125" customWidth="1"/>
    <col min="2" max="2" width="5.28515625" style="2" customWidth="1"/>
    <col min="3" max="3" width="30.7109375" customWidth="1"/>
    <col min="4" max="4" width="11.7109375" style="3" customWidth="1"/>
    <col min="5" max="11" width="10.7109375" style="3" customWidth="1"/>
    <col min="12" max="13" width="11.85546875" style="3" customWidth="1"/>
    <col min="14" max="14" width="10.7109375" style="3" customWidth="1"/>
    <col min="15" max="15" width="13.28515625" style="3" customWidth="1"/>
    <col min="16" max="17" width="12.7109375" customWidth="1"/>
  </cols>
  <sheetData>
    <row r="1" spans="1:16" x14ac:dyDescent="0.25">
      <c r="A1" s="1"/>
    </row>
    <row r="3" spans="1:16" ht="18.75" x14ac:dyDescent="0.3">
      <c r="A3" s="113" t="s">
        <v>189</v>
      </c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  <c r="N3" s="113"/>
      <c r="O3" s="4" t="s">
        <v>0</v>
      </c>
    </row>
    <row r="4" spans="1:16" ht="21.75" customHeight="1" x14ac:dyDescent="0.35">
      <c r="A4" s="5"/>
      <c r="D4" s="29"/>
      <c r="E4" s="30"/>
      <c r="F4" s="31"/>
      <c r="G4" s="31"/>
      <c r="H4" s="31"/>
      <c r="I4" s="31"/>
      <c r="J4" s="31"/>
      <c r="K4" s="30"/>
      <c r="L4" s="31"/>
      <c r="M4" s="32"/>
      <c r="N4" s="32"/>
      <c r="O4" s="32"/>
    </row>
    <row r="5" spans="1:16" ht="60" x14ac:dyDescent="0.25">
      <c r="A5" s="6" t="s">
        <v>1</v>
      </c>
      <c r="B5" s="7"/>
      <c r="C5" s="6"/>
      <c r="D5" s="8" t="s">
        <v>166</v>
      </c>
      <c r="E5" s="9" t="s">
        <v>3</v>
      </c>
      <c r="F5" s="33" t="s">
        <v>4</v>
      </c>
      <c r="G5" s="33" t="s">
        <v>183</v>
      </c>
      <c r="H5" s="9" t="s">
        <v>184</v>
      </c>
      <c r="I5" s="9" t="s">
        <v>5</v>
      </c>
      <c r="J5" s="9" t="s">
        <v>6</v>
      </c>
      <c r="K5" s="9" t="s">
        <v>7</v>
      </c>
      <c r="L5" s="9" t="s">
        <v>8</v>
      </c>
      <c r="M5" s="9" t="s">
        <v>9</v>
      </c>
      <c r="N5" s="9" t="s">
        <v>169</v>
      </c>
      <c r="O5" s="10" t="s">
        <v>165</v>
      </c>
    </row>
    <row r="6" spans="1:16" x14ac:dyDescent="0.25">
      <c r="A6" s="12" t="s">
        <v>10</v>
      </c>
      <c r="B6" s="13"/>
      <c r="C6" s="12"/>
      <c r="D6" s="14">
        <f t="shared" ref="D6" si="0">SUM(D8:D126)</f>
        <v>34329000</v>
      </c>
      <c r="E6" s="14">
        <f t="shared" ref="E6:N6" si="1">SUM(E8:E126)</f>
        <v>3534000</v>
      </c>
      <c r="F6" s="14">
        <f t="shared" si="1"/>
        <v>3766000</v>
      </c>
      <c r="G6" s="14">
        <f t="shared" si="1"/>
        <v>310000</v>
      </c>
      <c r="H6" s="14">
        <f t="shared" si="1"/>
        <v>2575000</v>
      </c>
      <c r="I6" s="14">
        <f t="shared" si="1"/>
        <v>7757000</v>
      </c>
      <c r="J6" s="14">
        <f t="shared" si="1"/>
        <v>1170000</v>
      </c>
      <c r="K6" s="14">
        <f t="shared" si="1"/>
        <v>1729000</v>
      </c>
      <c r="L6" s="14">
        <f t="shared" si="1"/>
        <v>12391000</v>
      </c>
      <c r="M6" s="14">
        <f t="shared" si="1"/>
        <v>950000</v>
      </c>
      <c r="N6" s="14">
        <f t="shared" si="1"/>
        <v>147000</v>
      </c>
      <c r="O6" s="14">
        <f t="shared" ref="O6:O69" si="2">SUM(E6:N6)</f>
        <v>34329000</v>
      </c>
      <c r="P6" s="3"/>
    </row>
    <row r="7" spans="1:16" x14ac:dyDescent="0.25">
      <c r="A7" s="52" t="s">
        <v>11</v>
      </c>
      <c r="B7" s="54"/>
      <c r="C7" s="52"/>
      <c r="D7" s="53">
        <f t="shared" ref="D7" si="3">SUM(D8:D29)</f>
        <v>22247000</v>
      </c>
      <c r="E7" s="53">
        <f t="shared" ref="E7:N7" si="4">SUM(E8:E29)</f>
        <v>2040000</v>
      </c>
      <c r="F7" s="53">
        <f t="shared" si="4"/>
        <v>3741000</v>
      </c>
      <c r="G7" s="53">
        <f t="shared" si="4"/>
        <v>310000</v>
      </c>
      <c r="H7" s="53">
        <f t="shared" si="4"/>
        <v>700000</v>
      </c>
      <c r="I7" s="53">
        <f t="shared" si="4"/>
        <v>1820000</v>
      </c>
      <c r="J7" s="53">
        <f t="shared" si="4"/>
        <v>1015000</v>
      </c>
      <c r="K7" s="53">
        <f t="shared" si="4"/>
        <v>1711000</v>
      </c>
      <c r="L7" s="53">
        <f t="shared" si="4"/>
        <v>9900000</v>
      </c>
      <c r="M7" s="53">
        <f t="shared" si="4"/>
        <v>950000</v>
      </c>
      <c r="N7" s="53">
        <f t="shared" si="4"/>
        <v>60000</v>
      </c>
      <c r="O7" s="53">
        <f t="shared" si="2"/>
        <v>22247000</v>
      </c>
    </row>
    <row r="8" spans="1:16" s="19" customFormat="1" ht="30" x14ac:dyDescent="0.25">
      <c r="A8" s="15" t="s">
        <v>12</v>
      </c>
      <c r="B8" s="16">
        <v>611</v>
      </c>
      <c r="C8" s="15" t="s">
        <v>13</v>
      </c>
      <c r="D8" s="17">
        <v>19500000</v>
      </c>
      <c r="E8" s="11">
        <v>2000000</v>
      </c>
      <c r="F8" s="11">
        <v>2140000</v>
      </c>
      <c r="G8" s="11">
        <v>200000</v>
      </c>
      <c r="H8" s="11">
        <v>700000</v>
      </c>
      <c r="I8" s="11">
        <v>1400000</v>
      </c>
      <c r="J8" s="11">
        <v>800000</v>
      </c>
      <c r="K8" s="11">
        <v>1350000</v>
      </c>
      <c r="L8" s="11">
        <v>9900000</v>
      </c>
      <c r="M8" s="11">
        <v>950000</v>
      </c>
      <c r="N8" s="11">
        <v>60000</v>
      </c>
      <c r="O8" s="17">
        <f t="shared" si="2"/>
        <v>19500000</v>
      </c>
      <c r="P8" s="18">
        <f t="shared" ref="P8:P18" si="5">D8-O8</f>
        <v>0</v>
      </c>
    </row>
    <row r="9" spans="1:16" s="19" customFormat="1" x14ac:dyDescent="0.25">
      <c r="A9" s="15" t="s">
        <v>14</v>
      </c>
      <c r="B9" s="16">
        <v>613</v>
      </c>
      <c r="C9" s="15" t="s">
        <v>15</v>
      </c>
      <c r="D9" s="17">
        <v>1350000</v>
      </c>
      <c r="E9" s="17"/>
      <c r="F9" s="17">
        <v>1350000</v>
      </c>
      <c r="G9" s="17"/>
      <c r="H9" s="17"/>
      <c r="I9" s="17"/>
      <c r="J9" s="17"/>
      <c r="K9" s="17"/>
      <c r="L9" s="17"/>
      <c r="M9" s="17"/>
      <c r="N9" s="17"/>
      <c r="O9" s="17">
        <f t="shared" si="2"/>
        <v>1350000</v>
      </c>
      <c r="P9" s="18">
        <f t="shared" si="5"/>
        <v>0</v>
      </c>
    </row>
    <row r="10" spans="1:16" s="19" customFormat="1" x14ac:dyDescent="0.25">
      <c r="A10" s="15" t="s">
        <v>172</v>
      </c>
      <c r="B10" s="16">
        <v>613</v>
      </c>
      <c r="C10" s="15" t="s">
        <v>16</v>
      </c>
      <c r="D10" s="17">
        <v>10000</v>
      </c>
      <c r="E10" s="17"/>
      <c r="F10" s="17"/>
      <c r="G10" s="17"/>
      <c r="H10" s="17"/>
      <c r="I10" s="17"/>
      <c r="J10" s="17"/>
      <c r="K10" s="17">
        <v>10000</v>
      </c>
      <c r="L10" s="17"/>
      <c r="M10" s="17"/>
      <c r="N10" s="17"/>
      <c r="O10" s="17">
        <f t="shared" si="2"/>
        <v>10000</v>
      </c>
      <c r="P10" s="18">
        <f t="shared" si="5"/>
        <v>0</v>
      </c>
    </row>
    <row r="11" spans="1:16" s="19" customFormat="1" ht="30" x14ac:dyDescent="0.25">
      <c r="A11" s="15" t="s">
        <v>19</v>
      </c>
      <c r="B11" s="16">
        <v>614</v>
      </c>
      <c r="C11" s="15" t="s">
        <v>17</v>
      </c>
      <c r="D11" s="17">
        <v>160000</v>
      </c>
      <c r="E11" s="17"/>
      <c r="F11" s="17"/>
      <c r="G11" s="17"/>
      <c r="H11" s="17"/>
      <c r="I11" s="17"/>
      <c r="J11" s="17"/>
      <c r="K11" s="17">
        <v>160000</v>
      </c>
      <c r="L11" s="17"/>
      <c r="M11" s="17"/>
      <c r="N11" s="17"/>
      <c r="O11" s="17">
        <f>SUM(E11:N11)</f>
        <v>160000</v>
      </c>
      <c r="P11" s="18">
        <f t="shared" si="5"/>
        <v>0</v>
      </c>
    </row>
    <row r="12" spans="1:16" s="19" customFormat="1" x14ac:dyDescent="0.25">
      <c r="A12" s="15" t="s">
        <v>21</v>
      </c>
      <c r="B12" s="16">
        <v>614</v>
      </c>
      <c r="C12" s="15" t="s">
        <v>18</v>
      </c>
      <c r="D12" s="17">
        <v>1000</v>
      </c>
      <c r="E12" s="17"/>
      <c r="F12" s="17"/>
      <c r="G12" s="17"/>
      <c r="H12" s="17"/>
      <c r="I12" s="17"/>
      <c r="J12" s="17"/>
      <c r="K12" s="17">
        <v>1000</v>
      </c>
      <c r="L12" s="17"/>
      <c r="M12" s="17"/>
      <c r="N12" s="17"/>
      <c r="O12" s="17">
        <f t="shared" si="2"/>
        <v>1000</v>
      </c>
      <c r="P12" s="18">
        <f t="shared" si="5"/>
        <v>0</v>
      </c>
    </row>
    <row r="13" spans="1:16" s="19" customFormat="1" ht="30" x14ac:dyDescent="0.25">
      <c r="A13" s="15" t="s">
        <v>23</v>
      </c>
      <c r="B13" s="16">
        <v>641</v>
      </c>
      <c r="C13" s="15" t="s">
        <v>20</v>
      </c>
      <c r="D13" s="17">
        <v>20000</v>
      </c>
      <c r="E13" s="17">
        <v>20000</v>
      </c>
      <c r="F13" s="17"/>
      <c r="G13" s="17"/>
      <c r="H13" s="17"/>
      <c r="I13" s="17"/>
      <c r="J13" s="17"/>
      <c r="K13" s="17"/>
      <c r="L13" s="17"/>
      <c r="M13" s="17"/>
      <c r="N13" s="17"/>
      <c r="O13" s="17">
        <f t="shared" si="2"/>
        <v>20000</v>
      </c>
      <c r="P13" s="18">
        <f t="shared" si="5"/>
        <v>0</v>
      </c>
    </row>
    <row r="14" spans="1:16" s="19" customFormat="1" x14ac:dyDescent="0.25">
      <c r="A14" s="15" t="s">
        <v>25</v>
      </c>
      <c r="B14" s="16">
        <v>642</v>
      </c>
      <c r="C14" s="15" t="s">
        <v>22</v>
      </c>
      <c r="D14" s="17">
        <v>135000</v>
      </c>
      <c r="E14" s="17"/>
      <c r="F14" s="17"/>
      <c r="G14" s="17"/>
      <c r="H14" s="17"/>
      <c r="I14" s="17">
        <v>135000</v>
      </c>
      <c r="J14" s="17"/>
      <c r="K14" s="17"/>
      <c r="L14" s="17"/>
      <c r="M14" s="17"/>
      <c r="N14" s="17"/>
      <c r="O14" s="17">
        <f>SUM(E14:N14)</f>
        <v>135000</v>
      </c>
      <c r="P14" s="18">
        <f t="shared" si="5"/>
        <v>0</v>
      </c>
    </row>
    <row r="15" spans="1:16" s="19" customFormat="1" ht="30" x14ac:dyDescent="0.25">
      <c r="A15" s="15" t="s">
        <v>27</v>
      </c>
      <c r="B15" s="16">
        <v>642</v>
      </c>
      <c r="C15" s="15" t="s">
        <v>24</v>
      </c>
      <c r="D15" s="17">
        <v>5000</v>
      </c>
      <c r="E15" s="17"/>
      <c r="F15" s="17"/>
      <c r="G15" s="17"/>
      <c r="H15" s="17"/>
      <c r="I15" s="17"/>
      <c r="J15" s="17">
        <v>5000</v>
      </c>
      <c r="K15" s="17"/>
      <c r="L15" s="17"/>
      <c r="M15" s="17"/>
      <c r="N15" s="17"/>
      <c r="O15" s="17">
        <f t="shared" si="2"/>
        <v>5000</v>
      </c>
      <c r="P15" s="18">
        <f t="shared" si="5"/>
        <v>0</v>
      </c>
    </row>
    <row r="16" spans="1:16" s="19" customFormat="1" ht="30" x14ac:dyDescent="0.25">
      <c r="A16" s="15" t="s">
        <v>29</v>
      </c>
      <c r="B16" s="16">
        <v>642</v>
      </c>
      <c r="C16" s="15" t="s">
        <v>26</v>
      </c>
      <c r="D16" s="17">
        <v>160000</v>
      </c>
      <c r="E16" s="17"/>
      <c r="F16" s="17"/>
      <c r="G16" s="17"/>
      <c r="H16" s="17"/>
      <c r="I16" s="17"/>
      <c r="J16" s="17"/>
      <c r="K16" s="17">
        <v>160000</v>
      </c>
      <c r="L16" s="17"/>
      <c r="M16" s="17"/>
      <c r="N16" s="17"/>
      <c r="O16" s="17">
        <f t="shared" si="2"/>
        <v>160000</v>
      </c>
      <c r="P16" s="18">
        <f t="shared" si="5"/>
        <v>0</v>
      </c>
    </row>
    <row r="17" spans="1:16" s="19" customFormat="1" ht="30" x14ac:dyDescent="0.25">
      <c r="A17" s="15" t="s">
        <v>27</v>
      </c>
      <c r="B17" s="16">
        <v>642</v>
      </c>
      <c r="C17" s="15" t="s">
        <v>28</v>
      </c>
      <c r="D17" s="17">
        <v>40000</v>
      </c>
      <c r="E17" s="17"/>
      <c r="F17" s="17"/>
      <c r="G17" s="17"/>
      <c r="H17" s="17"/>
      <c r="I17" s="17">
        <v>40000</v>
      </c>
      <c r="J17" s="17"/>
      <c r="K17" s="17"/>
      <c r="L17" s="17"/>
      <c r="M17" s="17"/>
      <c r="N17" s="17"/>
      <c r="O17" s="17">
        <f t="shared" si="2"/>
        <v>40000</v>
      </c>
      <c r="P17" s="18">
        <f t="shared" si="5"/>
        <v>0</v>
      </c>
    </row>
    <row r="18" spans="1:16" s="19" customFormat="1" ht="30" x14ac:dyDescent="0.25">
      <c r="A18" s="15" t="s">
        <v>29</v>
      </c>
      <c r="B18" s="16">
        <v>642</v>
      </c>
      <c r="C18" s="15" t="s">
        <v>30</v>
      </c>
      <c r="D18" s="17">
        <v>100000</v>
      </c>
      <c r="E18" s="17"/>
      <c r="F18" s="17"/>
      <c r="G18" s="17"/>
      <c r="H18" s="17"/>
      <c r="I18" s="17"/>
      <c r="J18" s="17">
        <v>100000</v>
      </c>
      <c r="K18" s="17"/>
      <c r="L18" s="17"/>
      <c r="M18" s="17"/>
      <c r="N18" s="17"/>
      <c r="O18" s="17">
        <f t="shared" si="2"/>
        <v>100000</v>
      </c>
      <c r="P18" s="18">
        <f t="shared" si="5"/>
        <v>0</v>
      </c>
    </row>
    <row r="19" spans="1:16" s="19" customFormat="1" ht="30" x14ac:dyDescent="0.25">
      <c r="A19" s="15" t="s">
        <v>31</v>
      </c>
      <c r="B19" s="16">
        <v>661</v>
      </c>
      <c r="C19" s="15" t="s">
        <v>171</v>
      </c>
      <c r="D19" s="17">
        <v>190000</v>
      </c>
      <c r="E19" s="17"/>
      <c r="F19" s="17">
        <v>190000</v>
      </c>
      <c r="G19" s="17"/>
      <c r="H19" s="17"/>
      <c r="I19" s="17"/>
      <c r="J19" s="17"/>
      <c r="K19" s="17"/>
      <c r="L19" s="17"/>
      <c r="M19" s="17"/>
      <c r="N19" s="17"/>
      <c r="O19" s="17">
        <f t="shared" si="2"/>
        <v>190000</v>
      </c>
      <c r="P19" s="18"/>
    </row>
    <row r="20" spans="1:16" s="19" customFormat="1" ht="30" x14ac:dyDescent="0.25">
      <c r="A20" s="15" t="s">
        <v>33</v>
      </c>
      <c r="B20" s="16">
        <v>642</v>
      </c>
      <c r="C20" s="15" t="s">
        <v>32</v>
      </c>
      <c r="D20" s="17">
        <v>110000</v>
      </c>
      <c r="E20" s="17"/>
      <c r="F20" s="17"/>
      <c r="G20" s="17"/>
      <c r="H20" s="17"/>
      <c r="I20" s="17"/>
      <c r="J20" s="17">
        <v>110000</v>
      </c>
      <c r="K20" s="17"/>
      <c r="L20" s="17"/>
      <c r="M20" s="17"/>
      <c r="N20" s="17"/>
      <c r="O20" s="17">
        <f t="shared" si="2"/>
        <v>110000</v>
      </c>
      <c r="P20" s="18">
        <f t="shared" ref="P20:P53" si="6">D20-O20</f>
        <v>0</v>
      </c>
    </row>
    <row r="21" spans="1:16" s="19" customFormat="1" ht="30" x14ac:dyDescent="0.25">
      <c r="A21" s="15" t="s">
        <v>35</v>
      </c>
      <c r="B21" s="16">
        <v>642</v>
      </c>
      <c r="C21" s="15" t="s">
        <v>34</v>
      </c>
      <c r="D21" s="17">
        <v>20000</v>
      </c>
      <c r="E21" s="17"/>
      <c r="F21" s="17"/>
      <c r="G21" s="17"/>
      <c r="H21" s="17"/>
      <c r="I21" s="17"/>
      <c r="J21" s="17"/>
      <c r="K21" s="17">
        <v>20000</v>
      </c>
      <c r="L21" s="17"/>
      <c r="M21" s="17"/>
      <c r="N21" s="17"/>
      <c r="O21" s="17">
        <f t="shared" si="2"/>
        <v>20000</v>
      </c>
      <c r="P21" s="18">
        <f t="shared" si="6"/>
        <v>0</v>
      </c>
    </row>
    <row r="22" spans="1:16" s="19" customFormat="1" ht="28.5" customHeight="1" x14ac:dyDescent="0.25">
      <c r="A22" s="15" t="s">
        <v>37</v>
      </c>
      <c r="B22" s="16">
        <v>642</v>
      </c>
      <c r="C22" s="15" t="s">
        <v>36</v>
      </c>
      <c r="D22" s="17">
        <v>195000</v>
      </c>
      <c r="E22" s="17"/>
      <c r="F22" s="17"/>
      <c r="G22" s="17"/>
      <c r="H22" s="17"/>
      <c r="I22" s="17">
        <v>195000</v>
      </c>
      <c r="J22" s="17"/>
      <c r="K22" s="17"/>
      <c r="L22" s="17"/>
      <c r="M22" s="17"/>
      <c r="N22" s="17"/>
      <c r="O22" s="17">
        <f t="shared" si="2"/>
        <v>195000</v>
      </c>
      <c r="P22" s="18">
        <f t="shared" si="6"/>
        <v>0</v>
      </c>
    </row>
    <row r="23" spans="1:16" s="19" customFormat="1" ht="28.5" customHeight="1" x14ac:dyDescent="0.25">
      <c r="A23" s="15" t="s">
        <v>39</v>
      </c>
      <c r="B23" s="16">
        <v>651</v>
      </c>
      <c r="C23" s="15" t="s">
        <v>38</v>
      </c>
      <c r="D23" s="17">
        <v>70000</v>
      </c>
      <c r="E23" s="17"/>
      <c r="F23" s="17"/>
      <c r="G23" s="17">
        <v>70000</v>
      </c>
      <c r="H23" s="17"/>
      <c r="I23" s="17"/>
      <c r="J23" s="17"/>
      <c r="K23" s="17"/>
      <c r="L23" s="17"/>
      <c r="M23" s="17"/>
      <c r="N23" s="17"/>
      <c r="O23" s="17">
        <f t="shared" si="2"/>
        <v>70000</v>
      </c>
      <c r="P23" s="18">
        <f t="shared" si="6"/>
        <v>0</v>
      </c>
    </row>
    <row r="24" spans="1:16" s="19" customFormat="1" ht="28.5" customHeight="1" x14ac:dyDescent="0.25">
      <c r="A24" s="15" t="s">
        <v>41</v>
      </c>
      <c r="B24" s="16">
        <v>651</v>
      </c>
      <c r="C24" s="15" t="s">
        <v>40</v>
      </c>
      <c r="D24" s="17">
        <v>40000</v>
      </c>
      <c r="E24" s="17"/>
      <c r="F24" s="17"/>
      <c r="G24" s="17">
        <v>40000</v>
      </c>
      <c r="H24" s="17"/>
      <c r="I24" s="17"/>
      <c r="J24" s="17"/>
      <c r="K24" s="17"/>
      <c r="L24" s="17"/>
      <c r="M24" s="17"/>
      <c r="N24" s="17"/>
      <c r="O24" s="17">
        <f t="shared" si="2"/>
        <v>40000</v>
      </c>
      <c r="P24" s="18">
        <f t="shared" si="6"/>
        <v>0</v>
      </c>
    </row>
    <row r="25" spans="1:16" s="19" customFormat="1" ht="28.5" customHeight="1" x14ac:dyDescent="0.25">
      <c r="A25" s="15" t="s">
        <v>43</v>
      </c>
      <c r="B25" s="16">
        <v>651</v>
      </c>
      <c r="C25" s="15" t="s">
        <v>42</v>
      </c>
      <c r="D25" s="17">
        <v>10000</v>
      </c>
      <c r="E25" s="17"/>
      <c r="F25" s="17"/>
      <c r="G25" s="17"/>
      <c r="H25" s="17"/>
      <c r="I25" s="17"/>
      <c r="J25" s="17"/>
      <c r="K25" s="17">
        <v>10000</v>
      </c>
      <c r="L25" s="17"/>
      <c r="M25" s="17"/>
      <c r="N25" s="17"/>
      <c r="O25" s="17">
        <f t="shared" si="2"/>
        <v>10000</v>
      </c>
      <c r="P25" s="18">
        <f t="shared" si="6"/>
        <v>0</v>
      </c>
    </row>
    <row r="26" spans="1:16" s="19" customFormat="1" ht="33" customHeight="1" x14ac:dyDescent="0.25">
      <c r="A26" s="15" t="s">
        <v>45</v>
      </c>
      <c r="B26" s="16">
        <v>652</v>
      </c>
      <c r="C26" s="15" t="s">
        <v>44</v>
      </c>
      <c r="D26" s="17">
        <v>20000</v>
      </c>
      <c r="E26" s="17">
        <v>20000</v>
      </c>
      <c r="F26" s="17"/>
      <c r="G26" s="17"/>
      <c r="H26" s="17"/>
      <c r="I26" s="17"/>
      <c r="J26" s="17"/>
      <c r="K26" s="17"/>
      <c r="L26" s="17"/>
      <c r="M26" s="17"/>
      <c r="N26" s="17"/>
      <c r="O26" s="17">
        <f t="shared" si="2"/>
        <v>20000</v>
      </c>
      <c r="P26" s="18">
        <f t="shared" si="6"/>
        <v>0</v>
      </c>
    </row>
    <row r="27" spans="1:16" s="19" customFormat="1" ht="33" customHeight="1" x14ac:dyDescent="0.25">
      <c r="A27" s="15" t="s">
        <v>47</v>
      </c>
      <c r="B27" s="16">
        <v>681</v>
      </c>
      <c r="C27" s="15" t="s">
        <v>46</v>
      </c>
      <c r="D27" s="17">
        <v>1000</v>
      </c>
      <c r="E27" s="17"/>
      <c r="F27" s="17">
        <v>1000</v>
      </c>
      <c r="G27" s="17"/>
      <c r="H27" s="17"/>
      <c r="I27" s="17"/>
      <c r="J27" s="17"/>
      <c r="K27" s="17"/>
      <c r="L27" s="17"/>
      <c r="M27" s="17"/>
      <c r="N27" s="17"/>
      <c r="O27" s="17">
        <f t="shared" si="2"/>
        <v>1000</v>
      </c>
      <c r="P27" s="18">
        <f t="shared" si="6"/>
        <v>0</v>
      </c>
    </row>
    <row r="28" spans="1:16" s="19" customFormat="1" ht="30" x14ac:dyDescent="0.25">
      <c r="A28" s="15" t="s">
        <v>49</v>
      </c>
      <c r="B28" s="16">
        <v>681</v>
      </c>
      <c r="C28" s="15" t="s">
        <v>48</v>
      </c>
      <c r="D28" s="17">
        <v>50000</v>
      </c>
      <c r="E28" s="17"/>
      <c r="F28" s="17"/>
      <c r="G28" s="17"/>
      <c r="H28" s="17"/>
      <c r="I28" s="17">
        <v>50000</v>
      </c>
      <c r="J28" s="17"/>
      <c r="K28" s="17"/>
      <c r="L28" s="17"/>
      <c r="M28" s="17"/>
      <c r="N28" s="17"/>
      <c r="O28" s="17">
        <f t="shared" si="2"/>
        <v>50000</v>
      </c>
      <c r="P28" s="18">
        <f t="shared" si="6"/>
        <v>0</v>
      </c>
    </row>
    <row r="29" spans="1:16" s="19" customFormat="1" x14ac:dyDescent="0.25">
      <c r="A29" s="15" t="s">
        <v>52</v>
      </c>
      <c r="B29" s="16">
        <v>683</v>
      </c>
      <c r="C29" s="15" t="s">
        <v>50</v>
      </c>
      <c r="D29" s="17">
        <v>60000</v>
      </c>
      <c r="E29" s="17"/>
      <c r="F29" s="17">
        <v>60000</v>
      </c>
      <c r="G29" s="17"/>
      <c r="H29" s="17"/>
      <c r="I29" s="17"/>
      <c r="J29" s="17"/>
      <c r="K29" s="17"/>
      <c r="L29" s="17"/>
      <c r="M29" s="17"/>
      <c r="N29" s="17"/>
      <c r="O29" s="17">
        <f t="shared" si="2"/>
        <v>60000</v>
      </c>
      <c r="P29" s="18">
        <f t="shared" si="6"/>
        <v>0</v>
      </c>
    </row>
    <row r="30" spans="1:16" x14ac:dyDescent="0.25">
      <c r="A30" s="52" t="s">
        <v>51</v>
      </c>
      <c r="B30" s="54"/>
      <c r="C30" s="52"/>
      <c r="D30" s="53"/>
      <c r="E30" s="55"/>
      <c r="F30" s="55"/>
      <c r="G30" s="55"/>
      <c r="H30" s="55"/>
      <c r="I30" s="55"/>
      <c r="J30" s="55"/>
      <c r="K30" s="55"/>
      <c r="L30" s="55"/>
      <c r="M30" s="55"/>
      <c r="N30" s="55"/>
      <c r="O30" s="63"/>
      <c r="P30" s="18">
        <f t="shared" si="6"/>
        <v>0</v>
      </c>
    </row>
    <row r="31" spans="1:16" s="19" customFormat="1" x14ac:dyDescent="0.25">
      <c r="A31" s="15" t="s">
        <v>55</v>
      </c>
      <c r="B31" s="16">
        <v>653</v>
      </c>
      <c r="C31" s="15" t="s">
        <v>53</v>
      </c>
      <c r="D31" s="17">
        <v>6250000</v>
      </c>
      <c r="E31" s="17"/>
      <c r="F31" s="17"/>
      <c r="G31" s="17"/>
      <c r="H31" s="17">
        <v>1000000</v>
      </c>
      <c r="I31" s="17">
        <v>5250000</v>
      </c>
      <c r="J31" s="17"/>
      <c r="K31" s="17"/>
      <c r="L31" s="17"/>
      <c r="M31" s="17"/>
      <c r="N31" s="17"/>
      <c r="O31" s="17">
        <f t="shared" si="2"/>
        <v>6250000</v>
      </c>
      <c r="P31" s="18">
        <f t="shared" si="6"/>
        <v>0</v>
      </c>
    </row>
    <row r="32" spans="1:16" x14ac:dyDescent="0.25">
      <c r="A32" s="52" t="s">
        <v>54</v>
      </c>
      <c r="B32" s="54"/>
      <c r="C32" s="52"/>
      <c r="D32" s="53"/>
      <c r="E32" s="55"/>
      <c r="F32" s="55"/>
      <c r="G32" s="55"/>
      <c r="H32" s="55"/>
      <c r="I32" s="55"/>
      <c r="J32" s="55"/>
      <c r="K32" s="55"/>
      <c r="L32" s="55"/>
      <c r="M32" s="55"/>
      <c r="N32" s="55"/>
      <c r="O32" s="63">
        <f t="shared" si="2"/>
        <v>0</v>
      </c>
      <c r="P32" s="18">
        <f t="shared" si="6"/>
        <v>0</v>
      </c>
    </row>
    <row r="33" spans="1:16" s="19" customFormat="1" x14ac:dyDescent="0.25">
      <c r="A33" s="15" t="s">
        <v>58</v>
      </c>
      <c r="B33" s="16">
        <v>653</v>
      </c>
      <c r="C33" s="15" t="s">
        <v>56</v>
      </c>
      <c r="D33" s="17">
        <v>600000</v>
      </c>
      <c r="E33" s="17"/>
      <c r="F33" s="17"/>
      <c r="G33" s="17"/>
      <c r="H33" s="17">
        <v>600000</v>
      </c>
      <c r="I33" s="17"/>
      <c r="J33" s="17"/>
      <c r="K33" s="17"/>
      <c r="L33" s="17"/>
      <c r="M33" s="17"/>
      <c r="N33" s="17"/>
      <c r="O33" s="17">
        <f t="shared" si="2"/>
        <v>600000</v>
      </c>
      <c r="P33" s="18">
        <f t="shared" si="6"/>
        <v>0</v>
      </c>
    </row>
    <row r="34" spans="1:16" x14ac:dyDescent="0.25">
      <c r="A34" s="52" t="s">
        <v>57</v>
      </c>
      <c r="B34" s="54"/>
      <c r="C34" s="52"/>
      <c r="D34" s="53"/>
      <c r="E34" s="55"/>
      <c r="F34" s="55"/>
      <c r="G34" s="55"/>
      <c r="H34" s="55"/>
      <c r="I34" s="55"/>
      <c r="J34" s="55"/>
      <c r="K34" s="55"/>
      <c r="L34" s="55"/>
      <c r="M34" s="55"/>
      <c r="N34" s="55"/>
      <c r="O34" s="63">
        <f t="shared" si="2"/>
        <v>0</v>
      </c>
      <c r="P34" s="18">
        <f t="shared" si="6"/>
        <v>0</v>
      </c>
    </row>
    <row r="35" spans="1:16" s="19" customFormat="1" x14ac:dyDescent="0.25">
      <c r="A35" s="15" t="s">
        <v>61</v>
      </c>
      <c r="B35" s="16">
        <v>642</v>
      </c>
      <c r="C35" s="15" t="s">
        <v>59</v>
      </c>
      <c r="D35" s="17">
        <v>100000</v>
      </c>
      <c r="E35" s="17"/>
      <c r="F35" s="17"/>
      <c r="G35" s="17"/>
      <c r="H35" s="17">
        <v>100000</v>
      </c>
      <c r="I35" s="17"/>
      <c r="J35" s="17"/>
      <c r="K35" s="17"/>
      <c r="L35" s="17"/>
      <c r="M35" s="17"/>
      <c r="N35" s="17"/>
      <c r="O35" s="17">
        <f t="shared" si="2"/>
        <v>100000</v>
      </c>
      <c r="P35" s="18">
        <f t="shared" si="6"/>
        <v>0</v>
      </c>
    </row>
    <row r="36" spans="1:16" x14ac:dyDescent="0.25">
      <c r="A36" s="52" t="s">
        <v>60</v>
      </c>
      <c r="B36" s="54"/>
      <c r="C36" s="52"/>
      <c r="D36" s="53"/>
      <c r="E36" s="55"/>
      <c r="F36" s="55"/>
      <c r="G36" s="55"/>
      <c r="H36" s="55"/>
      <c r="I36" s="55"/>
      <c r="J36" s="55"/>
      <c r="K36" s="55"/>
      <c r="L36" s="55"/>
      <c r="M36" s="55"/>
      <c r="N36" s="55"/>
      <c r="O36" s="63"/>
      <c r="P36" s="18">
        <f t="shared" si="6"/>
        <v>0</v>
      </c>
    </row>
    <row r="37" spans="1:16" s="19" customFormat="1" x14ac:dyDescent="0.25">
      <c r="A37" s="15" t="s">
        <v>64</v>
      </c>
      <c r="B37" s="16">
        <v>652</v>
      </c>
      <c r="C37" s="15" t="s">
        <v>62</v>
      </c>
      <c r="D37" s="17">
        <v>100000</v>
      </c>
      <c r="E37" s="17"/>
      <c r="F37" s="17"/>
      <c r="G37" s="17"/>
      <c r="H37" s="17">
        <v>100000</v>
      </c>
      <c r="I37" s="17"/>
      <c r="J37" s="17"/>
      <c r="K37" s="17"/>
      <c r="L37" s="17"/>
      <c r="M37" s="17"/>
      <c r="N37" s="17"/>
      <c r="O37" s="17">
        <f t="shared" si="2"/>
        <v>100000</v>
      </c>
      <c r="P37" s="18">
        <f t="shared" si="6"/>
        <v>0</v>
      </c>
    </row>
    <row r="38" spans="1:16" x14ac:dyDescent="0.25">
      <c r="A38" s="52" t="s">
        <v>63</v>
      </c>
      <c r="B38" s="54"/>
      <c r="C38" s="52"/>
      <c r="D38" s="53"/>
      <c r="E38" s="55"/>
      <c r="F38" s="55"/>
      <c r="G38" s="55"/>
      <c r="H38" s="55"/>
      <c r="I38" s="55"/>
      <c r="J38" s="55"/>
      <c r="K38" s="55"/>
      <c r="L38" s="55"/>
      <c r="M38" s="55"/>
      <c r="N38" s="55"/>
      <c r="O38" s="63"/>
      <c r="P38" s="18">
        <f t="shared" si="6"/>
        <v>0</v>
      </c>
    </row>
    <row r="39" spans="1:16" s="19" customFormat="1" x14ac:dyDescent="0.25">
      <c r="A39" s="15" t="s">
        <v>67</v>
      </c>
      <c r="B39" s="16">
        <v>642</v>
      </c>
      <c r="C39" s="15" t="s">
        <v>65</v>
      </c>
      <c r="D39" s="17">
        <v>10000</v>
      </c>
      <c r="E39" s="17"/>
      <c r="F39" s="17"/>
      <c r="G39" s="17"/>
      <c r="H39" s="17">
        <v>10000</v>
      </c>
      <c r="I39" s="17"/>
      <c r="J39" s="17"/>
      <c r="K39" s="17"/>
      <c r="L39" s="17"/>
      <c r="M39" s="17"/>
      <c r="N39" s="17"/>
      <c r="O39" s="17">
        <f t="shared" si="2"/>
        <v>10000</v>
      </c>
      <c r="P39" s="18">
        <f t="shared" si="6"/>
        <v>0</v>
      </c>
    </row>
    <row r="40" spans="1:16" x14ac:dyDescent="0.25">
      <c r="A40" s="52" t="s">
        <v>66</v>
      </c>
      <c r="B40" s="54"/>
      <c r="C40" s="52"/>
      <c r="D40" s="53"/>
      <c r="E40" s="55"/>
      <c r="F40" s="55"/>
      <c r="G40" s="55"/>
      <c r="H40" s="55"/>
      <c r="I40" s="55"/>
      <c r="J40" s="55"/>
      <c r="K40" s="55"/>
      <c r="L40" s="55"/>
      <c r="M40" s="55"/>
      <c r="N40" s="55"/>
      <c r="O40" s="63"/>
      <c r="P40" s="18">
        <f t="shared" si="6"/>
        <v>0</v>
      </c>
    </row>
    <row r="41" spans="1:16" s="19" customFormat="1" ht="30" x14ac:dyDescent="0.25">
      <c r="A41" s="15" t="s">
        <v>70</v>
      </c>
      <c r="B41" s="16">
        <v>642</v>
      </c>
      <c r="C41" s="15" t="s">
        <v>68</v>
      </c>
      <c r="D41" s="17">
        <v>50000</v>
      </c>
      <c r="E41" s="17"/>
      <c r="F41" s="17"/>
      <c r="G41" s="17"/>
      <c r="H41" s="17">
        <v>50000</v>
      </c>
      <c r="I41" s="17"/>
      <c r="J41" s="17"/>
      <c r="K41" s="17"/>
      <c r="L41" s="17"/>
      <c r="M41" s="17"/>
      <c r="N41" s="17"/>
      <c r="O41" s="17">
        <f t="shared" si="2"/>
        <v>50000</v>
      </c>
      <c r="P41" s="18">
        <f t="shared" si="6"/>
        <v>0</v>
      </c>
    </row>
    <row r="42" spans="1:16" x14ac:dyDescent="0.25">
      <c r="A42" s="52" t="s">
        <v>69</v>
      </c>
      <c r="B42" s="54"/>
      <c r="C42" s="52"/>
      <c r="D42" s="53"/>
      <c r="E42" s="55"/>
      <c r="F42" s="55"/>
      <c r="G42" s="55"/>
      <c r="H42" s="55"/>
      <c r="I42" s="55"/>
      <c r="J42" s="55"/>
      <c r="K42" s="55"/>
      <c r="L42" s="55"/>
      <c r="M42" s="55"/>
      <c r="N42" s="55"/>
      <c r="O42" s="63"/>
      <c r="P42" s="18">
        <f t="shared" si="6"/>
        <v>0</v>
      </c>
    </row>
    <row r="43" spans="1:16" s="19" customFormat="1" ht="30" x14ac:dyDescent="0.25">
      <c r="A43" s="15" t="s">
        <v>72</v>
      </c>
      <c r="B43" s="16">
        <v>642</v>
      </c>
      <c r="C43" s="15" t="s">
        <v>71</v>
      </c>
      <c r="D43" s="17">
        <v>8000</v>
      </c>
      <c r="E43" s="17"/>
      <c r="F43" s="17"/>
      <c r="G43" s="17"/>
      <c r="H43" s="17"/>
      <c r="I43" s="17"/>
      <c r="J43" s="17"/>
      <c r="K43" s="17">
        <v>8000</v>
      </c>
      <c r="L43" s="17"/>
      <c r="M43" s="17"/>
      <c r="N43" s="17"/>
      <c r="O43" s="17">
        <f t="shared" si="2"/>
        <v>8000</v>
      </c>
      <c r="P43" s="18">
        <f t="shared" si="6"/>
        <v>0</v>
      </c>
    </row>
    <row r="44" spans="1:16" s="19" customFormat="1" x14ac:dyDescent="0.25">
      <c r="A44" s="15" t="s">
        <v>74</v>
      </c>
      <c r="B44" s="16">
        <v>652</v>
      </c>
      <c r="C44" s="15" t="s">
        <v>73</v>
      </c>
      <c r="D44" s="17">
        <v>10000</v>
      </c>
      <c r="E44" s="17"/>
      <c r="F44" s="17"/>
      <c r="G44" s="17"/>
      <c r="H44" s="17">
        <v>10000</v>
      </c>
      <c r="I44" s="17"/>
      <c r="J44" s="17"/>
      <c r="K44" s="17"/>
      <c r="L44" s="17"/>
      <c r="M44" s="17"/>
      <c r="N44" s="17"/>
      <c r="O44" s="17">
        <f t="shared" si="2"/>
        <v>10000</v>
      </c>
      <c r="P44" s="18">
        <f t="shared" si="6"/>
        <v>0</v>
      </c>
    </row>
    <row r="45" spans="1:16" s="19" customFormat="1" ht="45" x14ac:dyDescent="0.25">
      <c r="A45" s="15" t="s">
        <v>192</v>
      </c>
      <c r="B45" s="16">
        <v>652</v>
      </c>
      <c r="C45" s="15" t="s">
        <v>75</v>
      </c>
      <c r="D45" s="17">
        <v>5000</v>
      </c>
      <c r="E45" s="17"/>
      <c r="F45" s="17"/>
      <c r="G45" s="17"/>
      <c r="H45" s="17">
        <v>5000</v>
      </c>
      <c r="I45" s="17"/>
      <c r="J45" s="17"/>
      <c r="K45" s="17"/>
      <c r="L45" s="17"/>
      <c r="M45" s="17"/>
      <c r="N45" s="17"/>
      <c r="O45" s="17">
        <f t="shared" si="2"/>
        <v>5000</v>
      </c>
      <c r="P45" s="18">
        <f t="shared" si="6"/>
        <v>0</v>
      </c>
    </row>
    <row r="46" spans="1:16" hidden="1" x14ac:dyDescent="0.25">
      <c r="A46" s="52" t="s">
        <v>76</v>
      </c>
      <c r="B46" s="54"/>
      <c r="C46" s="52"/>
      <c r="D46" s="53"/>
      <c r="E46" s="55"/>
      <c r="F46" s="55"/>
      <c r="G46" s="55"/>
      <c r="H46" s="55"/>
      <c r="I46" s="55"/>
      <c r="J46" s="55"/>
      <c r="K46" s="55"/>
      <c r="L46" s="55"/>
      <c r="M46" s="55"/>
      <c r="N46" s="55"/>
      <c r="O46" s="63"/>
      <c r="P46" s="18">
        <f t="shared" si="6"/>
        <v>0</v>
      </c>
    </row>
    <row r="47" spans="1:16" s="19" customFormat="1" ht="30" hidden="1" x14ac:dyDescent="0.25">
      <c r="A47" s="15" t="s">
        <v>82</v>
      </c>
      <c r="B47" s="16">
        <v>633</v>
      </c>
      <c r="C47" s="15" t="s">
        <v>78</v>
      </c>
      <c r="D47" s="17">
        <v>0</v>
      </c>
      <c r="E47" s="17">
        <v>0</v>
      </c>
      <c r="F47" s="17"/>
      <c r="G47" s="17"/>
      <c r="H47" s="17"/>
      <c r="I47" s="17"/>
      <c r="J47" s="17"/>
      <c r="K47" s="17"/>
      <c r="L47" s="17"/>
      <c r="M47" s="17"/>
      <c r="N47" s="17"/>
      <c r="O47" s="17">
        <f t="shared" si="2"/>
        <v>0</v>
      </c>
      <c r="P47" s="18">
        <f t="shared" si="6"/>
        <v>0</v>
      </c>
    </row>
    <row r="48" spans="1:16" s="19" customFormat="1" hidden="1" x14ac:dyDescent="0.25">
      <c r="A48" s="15" t="s">
        <v>79</v>
      </c>
      <c r="B48" s="16"/>
      <c r="C48" s="15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>
        <f t="shared" si="2"/>
        <v>0</v>
      </c>
      <c r="P48" s="18">
        <f t="shared" si="6"/>
        <v>0</v>
      </c>
    </row>
    <row r="49" spans="1:16" s="19" customFormat="1" hidden="1" x14ac:dyDescent="0.25">
      <c r="A49" s="15" t="s">
        <v>80</v>
      </c>
      <c r="B49" s="16"/>
      <c r="C49" s="15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>
        <f t="shared" si="2"/>
        <v>0</v>
      </c>
      <c r="P49" s="18">
        <f t="shared" si="6"/>
        <v>0</v>
      </c>
    </row>
    <row r="50" spans="1:16" s="19" customFormat="1" hidden="1" x14ac:dyDescent="0.25">
      <c r="A50" s="15"/>
      <c r="B50" s="16"/>
      <c r="C50" s="15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>
        <f t="shared" si="2"/>
        <v>0</v>
      </c>
      <c r="P50" s="18">
        <f t="shared" si="6"/>
        <v>0</v>
      </c>
    </row>
    <row r="51" spans="1:16" ht="23.25" customHeight="1" x14ac:dyDescent="0.25">
      <c r="A51" s="52" t="s">
        <v>81</v>
      </c>
      <c r="B51" s="54"/>
      <c r="C51" s="52"/>
      <c r="D51" s="53"/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63"/>
      <c r="P51" s="18">
        <f t="shared" si="6"/>
        <v>0</v>
      </c>
    </row>
    <row r="52" spans="1:16" s="19" customFormat="1" ht="30" x14ac:dyDescent="0.25">
      <c r="A52" s="15" t="s">
        <v>83</v>
      </c>
      <c r="B52" s="16">
        <v>633</v>
      </c>
      <c r="C52" s="15" t="s">
        <v>178</v>
      </c>
      <c r="D52" s="17">
        <v>18750</v>
      </c>
      <c r="E52" s="17"/>
      <c r="F52" s="17"/>
      <c r="G52" s="17"/>
      <c r="H52" s="17"/>
      <c r="I52" s="17"/>
      <c r="J52" s="17"/>
      <c r="K52" s="17"/>
      <c r="L52" s="17">
        <v>18750</v>
      </c>
      <c r="M52" s="17"/>
      <c r="N52" s="17"/>
      <c r="O52" s="17">
        <f t="shared" si="2"/>
        <v>18750</v>
      </c>
      <c r="P52" s="18">
        <f t="shared" si="6"/>
        <v>0</v>
      </c>
    </row>
    <row r="53" spans="1:16" s="19" customFormat="1" ht="30" hidden="1" x14ac:dyDescent="0.25">
      <c r="A53" s="15" t="s">
        <v>77</v>
      </c>
      <c r="B53" s="16">
        <v>633</v>
      </c>
      <c r="C53" s="15" t="s">
        <v>84</v>
      </c>
      <c r="D53" s="17">
        <v>0</v>
      </c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>
        <f t="shared" si="2"/>
        <v>0</v>
      </c>
      <c r="P53" s="18">
        <f t="shared" si="6"/>
        <v>0</v>
      </c>
    </row>
    <row r="54" spans="1:16" s="19" customFormat="1" hidden="1" x14ac:dyDescent="0.25">
      <c r="A54" s="15" t="s">
        <v>79</v>
      </c>
      <c r="B54" s="16">
        <v>633</v>
      </c>
      <c r="C54" s="15" t="s">
        <v>179</v>
      </c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8"/>
    </row>
    <row r="55" spans="1:16" s="19" customFormat="1" ht="30" x14ac:dyDescent="0.25">
      <c r="A55" s="15" t="s">
        <v>80</v>
      </c>
      <c r="B55" s="16">
        <v>633</v>
      </c>
      <c r="C55" s="15" t="s">
        <v>85</v>
      </c>
      <c r="D55" s="17">
        <v>72000</v>
      </c>
      <c r="E55" s="17"/>
      <c r="F55" s="17"/>
      <c r="G55" s="17"/>
      <c r="H55" s="17"/>
      <c r="I55" s="17"/>
      <c r="J55" s="17"/>
      <c r="K55" s="17"/>
      <c r="L55" s="17">
        <v>72000</v>
      </c>
      <c r="M55" s="17"/>
      <c r="N55" s="17"/>
      <c r="O55" s="17">
        <f t="shared" si="2"/>
        <v>72000</v>
      </c>
      <c r="P55" s="18">
        <f t="shared" ref="P55:P86" si="7">D55-O55</f>
        <v>0</v>
      </c>
    </row>
    <row r="56" spans="1:16" s="19" customFormat="1" ht="30" x14ac:dyDescent="0.25">
      <c r="A56" s="15" t="s">
        <v>87</v>
      </c>
      <c r="B56" s="16">
        <v>633</v>
      </c>
      <c r="C56" s="15" t="s">
        <v>93</v>
      </c>
      <c r="D56" s="17">
        <v>45000</v>
      </c>
      <c r="E56" s="17"/>
      <c r="F56" s="17"/>
      <c r="G56" s="17"/>
      <c r="H56" s="17"/>
      <c r="I56" s="17"/>
      <c r="J56" s="17"/>
      <c r="K56" s="17"/>
      <c r="L56" s="17">
        <v>45000</v>
      </c>
      <c r="M56" s="17"/>
      <c r="N56" s="17"/>
      <c r="O56" s="17">
        <f>SUM(E56:N56)</f>
        <v>45000</v>
      </c>
      <c r="P56" s="18">
        <f t="shared" si="7"/>
        <v>0</v>
      </c>
    </row>
    <row r="57" spans="1:16" s="19" customFormat="1" ht="30" x14ac:dyDescent="0.25">
      <c r="A57" s="15" t="s">
        <v>88</v>
      </c>
      <c r="B57" s="16">
        <v>633</v>
      </c>
      <c r="C57" s="15" t="s">
        <v>174</v>
      </c>
      <c r="D57" s="17">
        <v>140000</v>
      </c>
      <c r="E57" s="17">
        <v>140000</v>
      </c>
      <c r="F57" s="17"/>
      <c r="G57" s="17"/>
      <c r="H57" s="17"/>
      <c r="I57" s="17"/>
      <c r="J57" s="17"/>
      <c r="K57" s="17"/>
      <c r="L57" s="17"/>
      <c r="M57" s="17"/>
      <c r="N57" s="17"/>
      <c r="O57" s="17">
        <f t="shared" si="2"/>
        <v>140000</v>
      </c>
      <c r="P57" s="18">
        <f t="shared" si="7"/>
        <v>0</v>
      </c>
    </row>
    <row r="58" spans="1:16" s="19" customFormat="1" ht="30" x14ac:dyDescent="0.25">
      <c r="A58" s="15" t="s">
        <v>89</v>
      </c>
      <c r="B58" s="16">
        <v>633</v>
      </c>
      <c r="C58" s="15" t="s">
        <v>175</v>
      </c>
      <c r="D58" s="17">
        <v>140000</v>
      </c>
      <c r="E58" s="17">
        <v>140000</v>
      </c>
      <c r="F58" s="17"/>
      <c r="G58" s="17"/>
      <c r="H58" s="17"/>
      <c r="I58" s="17"/>
      <c r="J58" s="17"/>
      <c r="K58" s="17"/>
      <c r="L58" s="17"/>
      <c r="M58" s="17"/>
      <c r="N58" s="17"/>
      <c r="O58" s="17">
        <f t="shared" si="2"/>
        <v>140000</v>
      </c>
      <c r="P58" s="18">
        <f t="shared" si="7"/>
        <v>0</v>
      </c>
    </row>
    <row r="59" spans="1:16" s="19" customFormat="1" ht="30" x14ac:dyDescent="0.25">
      <c r="A59" s="15" t="s">
        <v>90</v>
      </c>
      <c r="B59" s="16">
        <v>633</v>
      </c>
      <c r="C59" s="15" t="s">
        <v>176</v>
      </c>
      <c r="D59" s="17">
        <v>130000</v>
      </c>
      <c r="E59" s="17">
        <v>130000</v>
      </c>
      <c r="F59" s="17"/>
      <c r="G59" s="17"/>
      <c r="H59" s="17"/>
      <c r="I59" s="17"/>
      <c r="J59" s="17"/>
      <c r="K59" s="17"/>
      <c r="L59" s="17"/>
      <c r="M59" s="17"/>
      <c r="N59" s="17"/>
      <c r="O59" s="17">
        <f t="shared" si="2"/>
        <v>130000</v>
      </c>
      <c r="P59" s="18">
        <f t="shared" si="7"/>
        <v>0</v>
      </c>
    </row>
    <row r="60" spans="1:16" s="19" customFormat="1" hidden="1" x14ac:dyDescent="0.25">
      <c r="A60" s="15" t="s">
        <v>90</v>
      </c>
      <c r="B60" s="16">
        <v>633</v>
      </c>
      <c r="C60" s="15"/>
      <c r="D60" s="17">
        <v>0</v>
      </c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>
        <f t="shared" si="2"/>
        <v>0</v>
      </c>
      <c r="P60" s="18">
        <f t="shared" si="7"/>
        <v>0</v>
      </c>
    </row>
    <row r="61" spans="1:16" s="19" customFormat="1" ht="21.6" hidden="1" customHeight="1" x14ac:dyDescent="0.25">
      <c r="A61" s="15" t="s">
        <v>91</v>
      </c>
      <c r="B61" s="16">
        <v>633</v>
      </c>
      <c r="C61" s="15"/>
      <c r="D61" s="17">
        <v>0</v>
      </c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>
        <f t="shared" si="2"/>
        <v>0</v>
      </c>
      <c r="P61" s="18">
        <f t="shared" si="7"/>
        <v>0</v>
      </c>
    </row>
    <row r="62" spans="1:16" s="19" customFormat="1" hidden="1" x14ac:dyDescent="0.25">
      <c r="A62" s="15" t="s">
        <v>92</v>
      </c>
      <c r="B62" s="16">
        <v>633</v>
      </c>
      <c r="C62" s="15"/>
      <c r="D62" s="17">
        <v>0</v>
      </c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>
        <f t="shared" si="2"/>
        <v>0</v>
      </c>
      <c r="P62" s="18">
        <f t="shared" si="7"/>
        <v>0</v>
      </c>
    </row>
    <row r="63" spans="1:16" s="19" customFormat="1" hidden="1" x14ac:dyDescent="0.25">
      <c r="A63" s="15" t="s">
        <v>87</v>
      </c>
      <c r="B63" s="16"/>
      <c r="P63" s="18">
        <f t="shared" si="7"/>
        <v>0</v>
      </c>
    </row>
    <row r="64" spans="1:16" hidden="1" x14ac:dyDescent="0.25">
      <c r="A64" s="15" t="s">
        <v>94</v>
      </c>
      <c r="B64" s="20"/>
      <c r="C64" s="20"/>
      <c r="D64" s="17">
        <v>0</v>
      </c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7">
        <f t="shared" si="2"/>
        <v>0</v>
      </c>
      <c r="P64" s="18">
        <f t="shared" si="7"/>
        <v>0</v>
      </c>
    </row>
    <row r="65" spans="1:16" s="19" customFormat="1" hidden="1" x14ac:dyDescent="0.25">
      <c r="A65" s="15" t="s">
        <v>95</v>
      </c>
      <c r="B65" s="16"/>
      <c r="C65" s="15"/>
      <c r="D65" s="17">
        <v>0</v>
      </c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>
        <f t="shared" si="2"/>
        <v>0</v>
      </c>
      <c r="P65" s="18">
        <f t="shared" si="7"/>
        <v>0</v>
      </c>
    </row>
    <row r="66" spans="1:16" s="19" customFormat="1" hidden="1" x14ac:dyDescent="0.25">
      <c r="A66" s="15" t="s">
        <v>96</v>
      </c>
      <c r="B66" s="16"/>
      <c r="C66" s="15"/>
      <c r="D66" s="17">
        <v>0</v>
      </c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>
        <f t="shared" si="2"/>
        <v>0</v>
      </c>
      <c r="P66" s="18">
        <f t="shared" si="7"/>
        <v>0</v>
      </c>
    </row>
    <row r="67" spans="1:16" s="19" customFormat="1" hidden="1" x14ac:dyDescent="0.25">
      <c r="A67" s="15" t="s">
        <v>97</v>
      </c>
      <c r="B67" s="16"/>
      <c r="C67" s="15"/>
      <c r="D67" s="17">
        <v>0</v>
      </c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>
        <f t="shared" si="2"/>
        <v>0</v>
      </c>
      <c r="P67" s="18">
        <f t="shared" si="7"/>
        <v>0</v>
      </c>
    </row>
    <row r="68" spans="1:16" s="19" customFormat="1" hidden="1" x14ac:dyDescent="0.25">
      <c r="A68" s="15" t="s">
        <v>98</v>
      </c>
      <c r="B68" s="16"/>
      <c r="C68" s="15"/>
      <c r="D68" s="17">
        <v>0</v>
      </c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>
        <f t="shared" si="2"/>
        <v>0</v>
      </c>
      <c r="P68" s="18">
        <f t="shared" si="7"/>
        <v>0</v>
      </c>
    </row>
    <row r="69" spans="1:16" s="19" customFormat="1" hidden="1" x14ac:dyDescent="0.25">
      <c r="A69" s="15" t="s">
        <v>99</v>
      </c>
      <c r="B69" s="16"/>
      <c r="C69" s="15"/>
      <c r="D69" s="17">
        <v>0</v>
      </c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>
        <f t="shared" si="2"/>
        <v>0</v>
      </c>
      <c r="P69" s="18">
        <f t="shared" si="7"/>
        <v>0</v>
      </c>
    </row>
    <row r="70" spans="1:16" s="19" customFormat="1" hidden="1" x14ac:dyDescent="0.25">
      <c r="A70" s="15" t="s">
        <v>100</v>
      </c>
      <c r="B70" s="16"/>
      <c r="C70" s="15"/>
      <c r="D70" s="17">
        <v>0</v>
      </c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>
        <f t="shared" ref="O70:O101" si="8">SUM(E70:N70)</f>
        <v>0</v>
      </c>
      <c r="P70" s="18">
        <f t="shared" si="7"/>
        <v>0</v>
      </c>
    </row>
    <row r="71" spans="1:16" s="19" customFormat="1" hidden="1" x14ac:dyDescent="0.25">
      <c r="A71" s="15" t="s">
        <v>101</v>
      </c>
      <c r="B71" s="16"/>
      <c r="C71" s="15"/>
      <c r="D71" s="17">
        <v>0</v>
      </c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>
        <f t="shared" si="8"/>
        <v>0</v>
      </c>
      <c r="P71" s="18">
        <f t="shared" si="7"/>
        <v>0</v>
      </c>
    </row>
    <row r="72" spans="1:16" s="19" customFormat="1" hidden="1" x14ac:dyDescent="0.25">
      <c r="A72" s="15" t="s">
        <v>102</v>
      </c>
      <c r="B72" s="16"/>
      <c r="C72" s="15"/>
      <c r="D72" s="17">
        <v>0</v>
      </c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>
        <f t="shared" si="8"/>
        <v>0</v>
      </c>
      <c r="P72" s="18">
        <f t="shared" si="7"/>
        <v>0</v>
      </c>
    </row>
    <row r="73" spans="1:16" s="19" customFormat="1" hidden="1" x14ac:dyDescent="0.25">
      <c r="A73" s="15" t="s">
        <v>103</v>
      </c>
      <c r="B73" s="16"/>
      <c r="C73" s="15"/>
      <c r="D73" s="17">
        <v>0</v>
      </c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>
        <f t="shared" si="8"/>
        <v>0</v>
      </c>
      <c r="P73" s="18">
        <f t="shared" si="7"/>
        <v>0</v>
      </c>
    </row>
    <row r="74" spans="1:16" s="19" customFormat="1" hidden="1" x14ac:dyDescent="0.25">
      <c r="A74" s="15" t="s">
        <v>104</v>
      </c>
      <c r="B74" s="16"/>
      <c r="C74" s="15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>
        <f t="shared" si="8"/>
        <v>0</v>
      </c>
      <c r="P74" s="18">
        <f t="shared" si="7"/>
        <v>0</v>
      </c>
    </row>
    <row r="75" spans="1:16" x14ac:dyDescent="0.25">
      <c r="A75" s="52" t="s">
        <v>105</v>
      </c>
      <c r="B75" s="54"/>
      <c r="C75" s="52"/>
      <c r="D75" s="53"/>
      <c r="E75" s="55"/>
      <c r="F75" s="55"/>
      <c r="G75" s="55"/>
      <c r="H75" s="55"/>
      <c r="I75" s="55"/>
      <c r="J75" s="55"/>
      <c r="K75" s="55"/>
      <c r="L75" s="55"/>
      <c r="M75" s="55"/>
      <c r="N75" s="55"/>
      <c r="O75" s="63">
        <f t="shared" si="8"/>
        <v>0</v>
      </c>
      <c r="P75" s="18">
        <f t="shared" si="7"/>
        <v>0</v>
      </c>
    </row>
    <row r="76" spans="1:16" s="19" customFormat="1" ht="30" x14ac:dyDescent="0.25">
      <c r="A76" s="15" t="s">
        <v>92</v>
      </c>
      <c r="B76" s="16">
        <v>611</v>
      </c>
      <c r="C76" s="15" t="s">
        <v>107</v>
      </c>
      <c r="D76" s="17">
        <f>D8*2.2%</f>
        <v>429000.00000000006</v>
      </c>
      <c r="E76" s="17"/>
      <c r="F76" s="17"/>
      <c r="G76" s="17"/>
      <c r="H76" s="17"/>
      <c r="I76" s="17"/>
      <c r="J76" s="17"/>
      <c r="K76" s="17"/>
      <c r="L76" s="17">
        <v>429000</v>
      </c>
      <c r="M76" s="17"/>
      <c r="N76" s="17"/>
      <c r="O76" s="17">
        <f t="shared" si="8"/>
        <v>429000</v>
      </c>
      <c r="P76" s="18">
        <f t="shared" si="7"/>
        <v>0</v>
      </c>
    </row>
    <row r="77" spans="1:16" s="19" customFormat="1" ht="30" x14ac:dyDescent="0.25">
      <c r="A77" s="15" t="s">
        <v>193</v>
      </c>
      <c r="B77" s="16">
        <v>635</v>
      </c>
      <c r="C77" s="15" t="s">
        <v>109</v>
      </c>
      <c r="D77" s="17">
        <v>885000</v>
      </c>
      <c r="E77" s="17"/>
      <c r="F77" s="17"/>
      <c r="G77" s="17"/>
      <c r="H77" s="17"/>
      <c r="I77" s="17"/>
      <c r="J77" s="17"/>
      <c r="K77" s="17"/>
      <c r="L77" s="17">
        <v>885000</v>
      </c>
      <c r="M77" s="17"/>
      <c r="N77" s="17"/>
      <c r="O77" s="17">
        <f t="shared" si="8"/>
        <v>885000</v>
      </c>
      <c r="P77" s="18">
        <f t="shared" si="7"/>
        <v>0</v>
      </c>
    </row>
    <row r="78" spans="1:16" s="19" customFormat="1" ht="30" x14ac:dyDescent="0.25">
      <c r="A78" s="15" t="s">
        <v>194</v>
      </c>
      <c r="B78" s="16">
        <v>635</v>
      </c>
      <c r="C78" s="15" t="s">
        <v>110</v>
      </c>
      <c r="D78" s="17">
        <v>200000</v>
      </c>
      <c r="E78" s="17"/>
      <c r="F78" s="17"/>
      <c r="G78" s="17"/>
      <c r="H78" s="17"/>
      <c r="I78" s="17"/>
      <c r="J78" s="17"/>
      <c r="K78" s="17"/>
      <c r="L78" s="17">
        <v>200000</v>
      </c>
      <c r="M78" s="17"/>
      <c r="N78" s="17"/>
      <c r="O78" s="17">
        <f t="shared" si="8"/>
        <v>200000</v>
      </c>
      <c r="P78" s="18">
        <f t="shared" si="7"/>
        <v>0</v>
      </c>
    </row>
    <row r="79" spans="1:16" x14ac:dyDescent="0.25">
      <c r="A79" s="52" t="s">
        <v>111</v>
      </c>
      <c r="B79" s="54"/>
      <c r="C79" s="52"/>
      <c r="D79" s="53"/>
      <c r="E79" s="55"/>
      <c r="F79" s="55"/>
      <c r="G79" s="55"/>
      <c r="H79" s="55"/>
      <c r="I79" s="55"/>
      <c r="J79" s="55"/>
      <c r="K79" s="55"/>
      <c r="L79" s="55"/>
      <c r="M79" s="55"/>
      <c r="N79" s="55"/>
      <c r="O79" s="63"/>
      <c r="P79" s="18">
        <f t="shared" si="7"/>
        <v>0</v>
      </c>
    </row>
    <row r="80" spans="1:16" s="19" customFormat="1" ht="30" x14ac:dyDescent="0.25">
      <c r="A80" s="15" t="s">
        <v>195</v>
      </c>
      <c r="B80" s="16">
        <v>611</v>
      </c>
      <c r="C80" s="15" t="s">
        <v>113</v>
      </c>
      <c r="D80" s="17">
        <f>D8*1.2%</f>
        <v>234000</v>
      </c>
      <c r="E80" s="17">
        <v>234000</v>
      </c>
      <c r="F80" s="17"/>
      <c r="G80" s="17"/>
      <c r="H80" s="17"/>
      <c r="I80" s="17"/>
      <c r="J80" s="17"/>
      <c r="K80" s="17"/>
      <c r="L80" s="17"/>
      <c r="M80" s="17"/>
      <c r="N80" s="17"/>
      <c r="O80" s="17">
        <f t="shared" si="8"/>
        <v>234000</v>
      </c>
      <c r="P80" s="18">
        <f t="shared" si="7"/>
        <v>0</v>
      </c>
    </row>
    <row r="81" spans="1:16" s="19" customFormat="1" ht="30" x14ac:dyDescent="0.25">
      <c r="A81" s="15" t="s">
        <v>196</v>
      </c>
      <c r="B81" s="16">
        <v>635</v>
      </c>
      <c r="C81" s="15" t="s">
        <v>114</v>
      </c>
      <c r="D81" s="17">
        <v>800000</v>
      </c>
      <c r="E81" s="17">
        <v>800000</v>
      </c>
      <c r="F81" s="17"/>
      <c r="G81" s="17"/>
      <c r="H81" s="17"/>
      <c r="I81" s="17"/>
      <c r="J81" s="17"/>
      <c r="K81" s="17"/>
      <c r="L81" s="17"/>
      <c r="M81" s="17"/>
      <c r="N81" s="17"/>
      <c r="O81" s="17">
        <f t="shared" si="8"/>
        <v>800000</v>
      </c>
      <c r="P81" s="18">
        <f t="shared" si="7"/>
        <v>0</v>
      </c>
    </row>
    <row r="82" spans="1:16" hidden="1" x14ac:dyDescent="0.25">
      <c r="A82" s="52" t="s">
        <v>115</v>
      </c>
      <c r="B82" s="54"/>
      <c r="C82" s="52"/>
      <c r="D82" s="53"/>
      <c r="E82" s="55"/>
      <c r="F82" s="55"/>
      <c r="G82" s="55"/>
      <c r="H82" s="55"/>
      <c r="I82" s="55"/>
      <c r="J82" s="55"/>
      <c r="K82" s="55"/>
      <c r="L82" s="55"/>
      <c r="M82" s="55"/>
      <c r="N82" s="55"/>
      <c r="O82" s="63"/>
      <c r="P82" s="18">
        <f t="shared" si="7"/>
        <v>0</v>
      </c>
    </row>
    <row r="83" spans="1:16" s="19" customFormat="1" hidden="1" x14ac:dyDescent="0.25">
      <c r="A83" s="15"/>
      <c r="B83" s="16"/>
      <c r="C83" s="15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>
        <f t="shared" si="8"/>
        <v>0</v>
      </c>
      <c r="P83" s="18">
        <f t="shared" si="7"/>
        <v>0</v>
      </c>
    </row>
    <row r="84" spans="1:16" x14ac:dyDescent="0.25">
      <c r="A84" s="52" t="s">
        <v>116</v>
      </c>
      <c r="B84" s="54"/>
      <c r="C84" s="52"/>
      <c r="D84" s="53"/>
      <c r="E84" s="55"/>
      <c r="F84" s="55"/>
      <c r="G84" s="55"/>
      <c r="H84" s="55"/>
      <c r="I84" s="55"/>
      <c r="J84" s="55"/>
      <c r="K84" s="55"/>
      <c r="L84" s="55"/>
      <c r="M84" s="55"/>
      <c r="N84" s="55"/>
      <c r="O84" s="63"/>
      <c r="P84" s="18">
        <f t="shared" si="7"/>
        <v>0</v>
      </c>
    </row>
    <row r="85" spans="1:16" ht="30" hidden="1" x14ac:dyDescent="0.25">
      <c r="A85" s="15" t="s">
        <v>96</v>
      </c>
      <c r="B85" s="16">
        <v>634</v>
      </c>
      <c r="C85" s="15" t="s">
        <v>167</v>
      </c>
      <c r="D85" s="17">
        <v>0</v>
      </c>
      <c r="E85" s="17"/>
      <c r="F85" s="17"/>
      <c r="G85" s="17"/>
      <c r="H85" s="17">
        <v>0</v>
      </c>
      <c r="I85" s="17"/>
      <c r="J85" s="17"/>
      <c r="K85" s="17"/>
      <c r="L85" s="17"/>
      <c r="M85" s="17"/>
      <c r="N85" s="17"/>
      <c r="O85" s="17">
        <f>SUM(E85:N85)</f>
        <v>0</v>
      </c>
      <c r="P85" s="18">
        <f t="shared" si="7"/>
        <v>0</v>
      </c>
    </row>
    <row r="86" spans="1:16" ht="30" hidden="1" x14ac:dyDescent="0.25">
      <c r="A86" s="15" t="s">
        <v>97</v>
      </c>
      <c r="B86" s="16">
        <v>634</v>
      </c>
      <c r="C86" s="15" t="s">
        <v>190</v>
      </c>
      <c r="D86" s="17">
        <v>0</v>
      </c>
      <c r="E86" s="17"/>
      <c r="F86" s="17"/>
      <c r="G86" s="17"/>
      <c r="H86" s="17">
        <v>0</v>
      </c>
      <c r="I86" s="17"/>
      <c r="J86" s="17"/>
      <c r="K86" s="17"/>
      <c r="L86" s="17"/>
      <c r="M86" s="17"/>
      <c r="N86" s="17"/>
      <c r="O86" s="17">
        <f t="shared" ref="O86:O87" si="9">SUM(E86:N86)</f>
        <v>0</v>
      </c>
      <c r="P86" s="18">
        <f t="shared" si="7"/>
        <v>0</v>
      </c>
    </row>
    <row r="87" spans="1:16" ht="30" hidden="1" x14ac:dyDescent="0.25">
      <c r="A87" s="15" t="s">
        <v>98</v>
      </c>
      <c r="B87" s="16">
        <v>634</v>
      </c>
      <c r="C87" s="15" t="s">
        <v>118</v>
      </c>
      <c r="D87" s="11">
        <v>0</v>
      </c>
      <c r="E87" s="11"/>
      <c r="F87" s="11"/>
      <c r="G87" s="11"/>
      <c r="H87" s="11">
        <v>0</v>
      </c>
      <c r="I87" s="11"/>
      <c r="J87" s="11"/>
      <c r="K87" s="11"/>
      <c r="L87" s="11"/>
      <c r="M87" s="11"/>
      <c r="N87" s="11"/>
      <c r="O87" s="17">
        <f t="shared" si="9"/>
        <v>0</v>
      </c>
      <c r="P87" s="18">
        <f t="shared" ref="P87:P118" si="10">D87-O87</f>
        <v>0</v>
      </c>
    </row>
    <row r="88" spans="1:16" s="19" customFormat="1" ht="30" x14ac:dyDescent="0.25">
      <c r="A88" s="15" t="s">
        <v>99</v>
      </c>
      <c r="B88" s="16">
        <v>634</v>
      </c>
      <c r="C88" s="15" t="s">
        <v>119</v>
      </c>
      <c r="D88" s="17">
        <v>550000</v>
      </c>
      <c r="E88" s="17"/>
      <c r="F88" s="17"/>
      <c r="G88" s="17"/>
      <c r="H88" s="17"/>
      <c r="I88" s="17">
        <v>550000</v>
      </c>
      <c r="J88" s="17"/>
      <c r="K88" s="17"/>
      <c r="L88" s="17"/>
      <c r="M88" s="17"/>
      <c r="N88" s="17"/>
      <c r="O88" s="17">
        <f>SUM(E88:N88)</f>
        <v>550000</v>
      </c>
      <c r="P88" s="18">
        <f t="shared" si="10"/>
        <v>0</v>
      </c>
    </row>
    <row r="89" spans="1:16" s="19" customFormat="1" ht="30" hidden="1" x14ac:dyDescent="0.25">
      <c r="A89" s="15" t="s">
        <v>100</v>
      </c>
      <c r="B89" s="16">
        <v>634</v>
      </c>
      <c r="C89" s="15" t="s">
        <v>117</v>
      </c>
      <c r="D89" s="11"/>
      <c r="E89" s="11"/>
      <c r="F89" s="11"/>
      <c r="G89" s="11"/>
      <c r="H89" s="11">
        <v>0</v>
      </c>
      <c r="I89" s="11"/>
      <c r="J89" s="11"/>
      <c r="K89" s="11"/>
      <c r="L89" s="11"/>
      <c r="M89" s="11"/>
      <c r="N89" s="11"/>
      <c r="O89" s="17">
        <f>SUM(E89:N89)</f>
        <v>0</v>
      </c>
      <c r="P89" s="18">
        <f t="shared" si="10"/>
        <v>0</v>
      </c>
    </row>
    <row r="90" spans="1:16" x14ac:dyDescent="0.25">
      <c r="A90" s="52" t="s">
        <v>168</v>
      </c>
      <c r="B90" s="54"/>
      <c r="C90" s="52"/>
      <c r="D90" s="53"/>
      <c r="E90" s="55"/>
      <c r="F90" s="55"/>
      <c r="G90" s="55"/>
      <c r="H90" s="55"/>
      <c r="I90" s="55"/>
      <c r="J90" s="55"/>
      <c r="K90" s="55"/>
      <c r="L90" s="55"/>
      <c r="M90" s="55"/>
      <c r="N90" s="55"/>
      <c r="O90" s="63"/>
      <c r="P90" s="18">
        <f t="shared" si="10"/>
        <v>0</v>
      </c>
    </row>
    <row r="91" spans="1:16" ht="30" x14ac:dyDescent="0.25">
      <c r="A91" s="22" t="s">
        <v>106</v>
      </c>
      <c r="B91" s="23">
        <v>638</v>
      </c>
      <c r="C91" s="15" t="s">
        <v>120</v>
      </c>
      <c r="D91" s="11">
        <v>255000</v>
      </c>
      <c r="E91" s="11"/>
      <c r="F91" s="11"/>
      <c r="G91" s="11"/>
      <c r="H91" s="11"/>
      <c r="I91" s="11"/>
      <c r="J91" s="11"/>
      <c r="K91" s="11"/>
      <c r="L91" s="11">
        <v>255000</v>
      </c>
      <c r="M91" s="11"/>
      <c r="N91" s="11"/>
      <c r="O91" s="17">
        <f t="shared" si="8"/>
        <v>255000</v>
      </c>
      <c r="P91" s="18">
        <f t="shared" si="10"/>
        <v>0</v>
      </c>
    </row>
    <row r="92" spans="1:16" ht="28.9" customHeight="1" x14ac:dyDescent="0.25">
      <c r="A92" s="15" t="s">
        <v>108</v>
      </c>
      <c r="B92" s="23">
        <v>638</v>
      </c>
      <c r="C92" s="15" t="s">
        <v>121</v>
      </c>
      <c r="D92" s="11">
        <v>106250</v>
      </c>
      <c r="E92" s="11"/>
      <c r="F92" s="11"/>
      <c r="G92" s="11"/>
      <c r="H92" s="11"/>
      <c r="I92" s="11"/>
      <c r="J92" s="11"/>
      <c r="K92" s="11"/>
      <c r="L92" s="11">
        <v>106250</v>
      </c>
      <c r="M92" s="11"/>
      <c r="N92" s="11"/>
      <c r="O92" s="17">
        <f t="shared" si="8"/>
        <v>106250</v>
      </c>
      <c r="P92" s="18">
        <f t="shared" si="10"/>
        <v>0</v>
      </c>
    </row>
    <row r="93" spans="1:16" s="19" customFormat="1" ht="30" x14ac:dyDescent="0.25">
      <c r="A93" s="22" t="s">
        <v>197</v>
      </c>
      <c r="B93" s="23">
        <v>638</v>
      </c>
      <c r="C93" s="15" t="s">
        <v>122</v>
      </c>
      <c r="D93" s="17">
        <v>480000</v>
      </c>
      <c r="E93" s="17"/>
      <c r="F93" s="17"/>
      <c r="G93" s="17"/>
      <c r="H93" s="17"/>
      <c r="I93" s="17"/>
      <c r="J93" s="17"/>
      <c r="K93" s="17"/>
      <c r="L93" s="17">
        <v>480000</v>
      </c>
      <c r="M93" s="17"/>
      <c r="N93" s="17"/>
      <c r="O93" s="17">
        <f t="shared" si="8"/>
        <v>480000</v>
      </c>
      <c r="P93" s="18">
        <f t="shared" si="10"/>
        <v>0</v>
      </c>
    </row>
    <row r="94" spans="1:16" s="19" customFormat="1" hidden="1" x14ac:dyDescent="0.25">
      <c r="A94" s="22" t="s">
        <v>112</v>
      </c>
      <c r="B94" s="23">
        <v>638</v>
      </c>
      <c r="C94" s="15" t="s">
        <v>187</v>
      </c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7">
        <f t="shared" si="8"/>
        <v>0</v>
      </c>
      <c r="P94" s="18">
        <f t="shared" si="10"/>
        <v>0</v>
      </c>
    </row>
    <row r="95" spans="1:16" s="19" customFormat="1" hidden="1" x14ac:dyDescent="0.25">
      <c r="A95" s="22" t="s">
        <v>198</v>
      </c>
      <c r="B95" s="23">
        <v>638</v>
      </c>
      <c r="C95" s="15" t="s">
        <v>188</v>
      </c>
      <c r="D95" s="17">
        <v>0</v>
      </c>
      <c r="E95" s="17"/>
      <c r="F95" s="17"/>
      <c r="G95" s="17"/>
      <c r="H95" s="17"/>
      <c r="I95" s="17"/>
      <c r="J95" s="17"/>
      <c r="K95" s="17"/>
      <c r="L95" s="17"/>
      <c r="M95" s="17">
        <v>0</v>
      </c>
      <c r="N95" s="17"/>
      <c r="O95" s="17">
        <f t="shared" si="8"/>
        <v>0</v>
      </c>
      <c r="P95" s="18">
        <f t="shared" si="10"/>
        <v>0</v>
      </c>
    </row>
    <row r="96" spans="1:16" s="19" customFormat="1" hidden="1" x14ac:dyDescent="0.25">
      <c r="A96" s="22" t="s">
        <v>199</v>
      </c>
      <c r="B96" s="23">
        <v>638</v>
      </c>
      <c r="C96" s="15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>
        <f t="shared" si="8"/>
        <v>0</v>
      </c>
      <c r="P96" s="18">
        <f t="shared" si="10"/>
        <v>0</v>
      </c>
    </row>
    <row r="97" spans="1:16" s="19" customFormat="1" ht="30" x14ac:dyDescent="0.25">
      <c r="A97" s="22" t="s">
        <v>124</v>
      </c>
      <c r="B97" s="23">
        <v>638</v>
      </c>
      <c r="C97" s="15" t="s">
        <v>86</v>
      </c>
      <c r="D97" s="24">
        <v>87000</v>
      </c>
      <c r="E97" s="17"/>
      <c r="F97" s="17"/>
      <c r="G97" s="17"/>
      <c r="H97" s="17"/>
      <c r="I97" s="17"/>
      <c r="J97" s="17"/>
      <c r="K97" s="17"/>
      <c r="L97" s="17"/>
      <c r="M97" s="17"/>
      <c r="N97" s="17">
        <v>87000</v>
      </c>
      <c r="O97" s="17">
        <f t="shared" si="8"/>
        <v>87000</v>
      </c>
      <c r="P97" s="18">
        <f t="shared" si="10"/>
        <v>0</v>
      </c>
    </row>
    <row r="98" spans="1:16" s="19" customFormat="1" hidden="1" x14ac:dyDescent="0.25">
      <c r="A98" s="22" t="s">
        <v>200</v>
      </c>
      <c r="B98" s="23">
        <v>638</v>
      </c>
      <c r="C98" s="15" t="s">
        <v>126</v>
      </c>
      <c r="D98" s="24">
        <v>0</v>
      </c>
      <c r="E98" s="17"/>
      <c r="F98" s="17"/>
      <c r="G98" s="17"/>
      <c r="H98" s="17">
        <v>0</v>
      </c>
      <c r="I98" s="17"/>
      <c r="J98" s="17"/>
      <c r="K98" s="17"/>
      <c r="L98" s="17"/>
      <c r="M98" s="17"/>
      <c r="N98" s="17"/>
      <c r="O98" s="17">
        <f t="shared" si="8"/>
        <v>0</v>
      </c>
      <c r="P98" s="18">
        <f t="shared" si="10"/>
        <v>0</v>
      </c>
    </row>
    <row r="99" spans="1:16" s="19" customFormat="1" ht="30" hidden="1" x14ac:dyDescent="0.25">
      <c r="A99" s="22" t="s">
        <v>125</v>
      </c>
      <c r="B99" s="16">
        <v>633</v>
      </c>
      <c r="C99" s="15" t="s">
        <v>181</v>
      </c>
      <c r="D99" s="17">
        <v>0</v>
      </c>
      <c r="E99" s="17"/>
      <c r="F99" s="17"/>
      <c r="G99" s="17"/>
      <c r="H99" s="17">
        <v>0</v>
      </c>
      <c r="I99" s="17"/>
      <c r="J99" s="17"/>
      <c r="K99" s="17"/>
      <c r="L99" s="17"/>
      <c r="M99" s="17"/>
      <c r="N99" s="17"/>
      <c r="O99" s="17">
        <f t="shared" si="8"/>
        <v>0</v>
      </c>
      <c r="P99" s="18">
        <f t="shared" si="10"/>
        <v>0</v>
      </c>
    </row>
    <row r="100" spans="1:16" s="19" customFormat="1" ht="30" hidden="1" x14ac:dyDescent="0.25">
      <c r="A100" s="22" t="s">
        <v>201</v>
      </c>
      <c r="B100" s="16">
        <v>633</v>
      </c>
      <c r="C100" s="15" t="s">
        <v>182</v>
      </c>
      <c r="D100" s="17">
        <v>0</v>
      </c>
      <c r="E100" s="17"/>
      <c r="F100" s="17"/>
      <c r="G100" s="17"/>
      <c r="H100" s="17"/>
      <c r="I100" s="17"/>
      <c r="J100" s="17"/>
      <c r="K100" s="17"/>
      <c r="L100" s="17"/>
      <c r="M100" s="17">
        <v>0</v>
      </c>
      <c r="N100" s="17"/>
      <c r="O100" s="17">
        <f t="shared" si="8"/>
        <v>0</v>
      </c>
      <c r="P100" s="18">
        <f t="shared" si="10"/>
        <v>0</v>
      </c>
    </row>
    <row r="101" spans="1:16" s="19" customFormat="1" ht="17.25" hidden="1" customHeight="1" x14ac:dyDescent="0.25">
      <c r="A101" s="22" t="s">
        <v>128</v>
      </c>
      <c r="B101" s="16">
        <v>633</v>
      </c>
      <c r="C101" s="15"/>
      <c r="D101" s="17"/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7">
        <f t="shared" si="8"/>
        <v>0</v>
      </c>
      <c r="P101" s="18">
        <f t="shared" si="10"/>
        <v>0</v>
      </c>
    </row>
    <row r="102" spans="1:16" x14ac:dyDescent="0.25">
      <c r="A102" s="52" t="s">
        <v>129</v>
      </c>
      <c r="B102" s="54"/>
      <c r="C102" s="52"/>
      <c r="D102" s="53"/>
      <c r="E102" s="55"/>
      <c r="F102" s="55"/>
      <c r="G102" s="55"/>
      <c r="H102" s="55"/>
      <c r="I102" s="55"/>
      <c r="J102" s="55"/>
      <c r="K102" s="55"/>
      <c r="L102" s="55"/>
      <c r="M102" s="55"/>
      <c r="N102" s="55"/>
      <c r="O102" s="63">
        <f t="shared" ref="O102:O132" si="11">SUM(E102:N102)</f>
        <v>0</v>
      </c>
      <c r="P102" s="18">
        <f t="shared" si="10"/>
        <v>0</v>
      </c>
    </row>
    <row r="103" spans="1:16" s="19" customFormat="1" ht="31.5" hidden="1" customHeight="1" x14ac:dyDescent="0.25">
      <c r="A103" s="26"/>
      <c r="B103" s="27"/>
      <c r="C103" s="15"/>
      <c r="D103" s="17"/>
      <c r="E103" s="17"/>
      <c r="F103" s="17"/>
      <c r="G103" s="17"/>
      <c r="H103" s="17"/>
      <c r="I103" s="17"/>
      <c r="J103" s="17"/>
      <c r="K103" s="17"/>
      <c r="L103" s="17"/>
      <c r="M103" s="17"/>
      <c r="N103" s="17"/>
      <c r="O103" s="17">
        <f t="shared" si="11"/>
        <v>0</v>
      </c>
      <c r="P103" s="18">
        <f t="shared" si="10"/>
        <v>0</v>
      </c>
    </row>
    <row r="104" spans="1:16" s="19" customFormat="1" ht="29.25" customHeight="1" x14ac:dyDescent="0.25">
      <c r="A104" s="15" t="s">
        <v>123</v>
      </c>
      <c r="B104" s="16">
        <v>632</v>
      </c>
      <c r="C104" s="15" t="s">
        <v>191</v>
      </c>
      <c r="D104" s="17">
        <v>0</v>
      </c>
      <c r="E104" s="17"/>
      <c r="F104" s="17"/>
      <c r="G104" s="17"/>
      <c r="H104" s="17"/>
      <c r="I104" s="17"/>
      <c r="J104" s="17"/>
      <c r="K104" s="17"/>
      <c r="L104" s="17"/>
      <c r="M104" s="17">
        <v>0</v>
      </c>
      <c r="N104" s="17"/>
      <c r="O104" s="17">
        <f t="shared" si="11"/>
        <v>0</v>
      </c>
      <c r="P104" s="18">
        <f t="shared" si="10"/>
        <v>0</v>
      </c>
    </row>
    <row r="105" spans="1:16" s="19" customFormat="1" ht="15" hidden="1" customHeight="1" x14ac:dyDescent="0.25">
      <c r="A105" s="15"/>
      <c r="B105" s="16"/>
      <c r="C105" s="15"/>
      <c r="D105" s="17"/>
      <c r="E105" s="17"/>
      <c r="F105" s="17"/>
      <c r="G105" s="17"/>
      <c r="H105" s="17"/>
      <c r="I105" s="17"/>
      <c r="J105" s="17"/>
      <c r="K105" s="17"/>
      <c r="L105" s="17"/>
      <c r="M105" s="17"/>
      <c r="N105" s="17"/>
      <c r="O105" s="17">
        <f t="shared" si="11"/>
        <v>0</v>
      </c>
      <c r="P105" s="18">
        <f t="shared" si="10"/>
        <v>0</v>
      </c>
    </row>
    <row r="106" spans="1:16" x14ac:dyDescent="0.25">
      <c r="A106" s="52" t="s">
        <v>132</v>
      </c>
      <c r="B106" s="54"/>
      <c r="C106" s="56"/>
      <c r="D106" s="53"/>
      <c r="E106" s="55"/>
      <c r="F106" s="55"/>
      <c r="G106" s="55"/>
      <c r="H106" s="55"/>
      <c r="I106" s="55"/>
      <c r="J106" s="55"/>
      <c r="K106" s="55"/>
      <c r="L106" s="55"/>
      <c r="M106" s="55"/>
      <c r="N106" s="55"/>
      <c r="O106" s="63"/>
      <c r="P106" s="18">
        <f t="shared" si="10"/>
        <v>0</v>
      </c>
    </row>
    <row r="107" spans="1:16" s="19" customFormat="1" x14ac:dyDescent="0.25">
      <c r="A107" s="15" t="s">
        <v>173</v>
      </c>
      <c r="B107" s="16">
        <v>663</v>
      </c>
      <c r="C107" s="26" t="s">
        <v>133</v>
      </c>
      <c r="D107" s="17">
        <v>50000</v>
      </c>
      <c r="E107" s="17">
        <v>50000</v>
      </c>
      <c r="F107" s="17"/>
      <c r="G107" s="17"/>
      <c r="H107" s="17"/>
      <c r="I107" s="17"/>
      <c r="J107" s="17"/>
      <c r="K107" s="17"/>
      <c r="L107" s="17"/>
      <c r="M107" s="17"/>
      <c r="N107" s="17"/>
      <c r="O107" s="17">
        <f t="shared" si="11"/>
        <v>50000</v>
      </c>
      <c r="P107" s="18">
        <f t="shared" si="10"/>
        <v>0</v>
      </c>
    </row>
    <row r="108" spans="1:16" s="19" customFormat="1" hidden="1" x14ac:dyDescent="0.25">
      <c r="A108" s="15"/>
      <c r="B108" s="16"/>
      <c r="C108" s="26"/>
      <c r="D108" s="17"/>
      <c r="E108" s="17"/>
      <c r="F108" s="17"/>
      <c r="G108" s="17"/>
      <c r="H108" s="17"/>
      <c r="I108" s="17"/>
      <c r="J108" s="17"/>
      <c r="K108" s="17"/>
      <c r="L108" s="17"/>
      <c r="M108" s="17"/>
      <c r="N108" s="17"/>
      <c r="O108" s="17">
        <f t="shared" si="11"/>
        <v>0</v>
      </c>
      <c r="P108" s="18">
        <f t="shared" si="10"/>
        <v>0</v>
      </c>
    </row>
    <row r="109" spans="1:16" s="19" customFormat="1" hidden="1" x14ac:dyDescent="0.25">
      <c r="A109" s="15"/>
      <c r="B109" s="16"/>
      <c r="C109" s="26"/>
      <c r="D109" s="17"/>
      <c r="E109" s="17"/>
      <c r="F109" s="17"/>
      <c r="G109" s="17"/>
      <c r="H109" s="17"/>
      <c r="I109" s="17"/>
      <c r="J109" s="17"/>
      <c r="K109" s="17"/>
      <c r="L109" s="17"/>
      <c r="M109" s="17"/>
      <c r="N109" s="17"/>
      <c r="O109" s="17">
        <f t="shared" si="11"/>
        <v>0</v>
      </c>
      <c r="P109" s="18">
        <f t="shared" si="10"/>
        <v>0</v>
      </c>
    </row>
    <row r="110" spans="1:16" s="19" customFormat="1" hidden="1" x14ac:dyDescent="0.25">
      <c r="A110" s="15"/>
      <c r="B110" s="16"/>
      <c r="C110" s="26"/>
      <c r="D110" s="17"/>
      <c r="E110" s="17"/>
      <c r="F110" s="17"/>
      <c r="G110" s="17"/>
      <c r="H110" s="17"/>
      <c r="I110" s="17"/>
      <c r="J110" s="17"/>
      <c r="K110" s="17"/>
      <c r="L110" s="17"/>
      <c r="M110" s="17"/>
      <c r="N110" s="17"/>
      <c r="O110" s="17">
        <f t="shared" si="11"/>
        <v>0</v>
      </c>
      <c r="P110" s="18">
        <f t="shared" si="10"/>
        <v>0</v>
      </c>
    </row>
    <row r="111" spans="1:16" x14ac:dyDescent="0.25">
      <c r="A111" s="52" t="s">
        <v>134</v>
      </c>
      <c r="B111" s="54"/>
      <c r="C111" s="52"/>
      <c r="D111" s="53"/>
      <c r="E111" s="55"/>
      <c r="F111" s="55"/>
      <c r="G111" s="55"/>
      <c r="H111" s="55"/>
      <c r="I111" s="55"/>
      <c r="J111" s="55"/>
      <c r="K111" s="55"/>
      <c r="L111" s="55"/>
      <c r="M111" s="55"/>
      <c r="N111" s="55"/>
      <c r="O111" s="63"/>
      <c r="P111" s="18">
        <f t="shared" si="10"/>
        <v>0</v>
      </c>
    </row>
    <row r="112" spans="1:16" s="19" customFormat="1" ht="30" x14ac:dyDescent="0.25">
      <c r="A112" s="15" t="s">
        <v>127</v>
      </c>
      <c r="B112" s="16">
        <v>711</v>
      </c>
      <c r="C112" s="15" t="s">
        <v>136</v>
      </c>
      <c r="D112" s="17">
        <v>50000</v>
      </c>
      <c r="E112" s="17"/>
      <c r="F112" s="17"/>
      <c r="G112" s="17"/>
      <c r="H112" s="17"/>
      <c r="I112" s="17"/>
      <c r="J112" s="17">
        <v>50000</v>
      </c>
      <c r="K112" s="17"/>
      <c r="L112" s="17"/>
      <c r="M112" s="17"/>
      <c r="N112" s="17"/>
      <c r="O112" s="17">
        <f t="shared" si="11"/>
        <v>50000</v>
      </c>
      <c r="P112" s="18">
        <f t="shared" si="10"/>
        <v>0</v>
      </c>
    </row>
    <row r="113" spans="1:16" s="19" customFormat="1" hidden="1" x14ac:dyDescent="0.25">
      <c r="A113" s="15"/>
      <c r="B113" s="16"/>
      <c r="C113" s="15"/>
      <c r="D113" s="17"/>
      <c r="E113" s="17"/>
      <c r="F113" s="17"/>
      <c r="G113" s="17"/>
      <c r="H113" s="17"/>
      <c r="I113" s="17"/>
      <c r="J113" s="17"/>
      <c r="K113" s="17"/>
      <c r="L113" s="17"/>
      <c r="M113" s="17"/>
      <c r="N113" s="17"/>
      <c r="O113" s="17">
        <f t="shared" si="11"/>
        <v>0</v>
      </c>
      <c r="P113" s="18">
        <f t="shared" si="10"/>
        <v>0</v>
      </c>
    </row>
    <row r="114" spans="1:16" x14ac:dyDescent="0.25">
      <c r="A114" s="52" t="s">
        <v>137</v>
      </c>
      <c r="B114" s="54"/>
      <c r="C114" s="52"/>
      <c r="D114" s="53"/>
      <c r="E114" s="55"/>
      <c r="F114" s="55"/>
      <c r="G114" s="55"/>
      <c r="H114" s="55"/>
      <c r="I114" s="55"/>
      <c r="J114" s="55"/>
      <c r="K114" s="55"/>
      <c r="L114" s="55"/>
      <c r="M114" s="55"/>
      <c r="N114" s="55"/>
      <c r="O114" s="63"/>
      <c r="P114" s="18">
        <f t="shared" si="10"/>
        <v>0</v>
      </c>
    </row>
    <row r="115" spans="1:16" s="19" customFormat="1" ht="30" x14ac:dyDescent="0.25">
      <c r="A115" s="15" t="s">
        <v>138</v>
      </c>
      <c r="B115" s="16">
        <v>721</v>
      </c>
      <c r="C115" s="15" t="s">
        <v>139</v>
      </c>
      <c r="D115" s="17">
        <v>130000</v>
      </c>
      <c r="E115" s="17"/>
      <c r="F115" s="17">
        <v>25000</v>
      </c>
      <c r="G115" s="17"/>
      <c r="H115" s="17"/>
      <c r="I115" s="17"/>
      <c r="J115" s="17">
        <v>105000</v>
      </c>
      <c r="K115" s="17"/>
      <c r="L115" s="17"/>
      <c r="M115" s="17"/>
      <c r="N115" s="17"/>
      <c r="O115" s="17">
        <f t="shared" si="11"/>
        <v>130000</v>
      </c>
      <c r="P115" s="18">
        <f t="shared" si="10"/>
        <v>0</v>
      </c>
    </row>
    <row r="116" spans="1:16" s="19" customFormat="1" ht="30" x14ac:dyDescent="0.25">
      <c r="A116" s="15" t="s">
        <v>130</v>
      </c>
      <c r="B116" s="16">
        <v>721</v>
      </c>
      <c r="C116" s="15" t="s">
        <v>140</v>
      </c>
      <c r="D116" s="17">
        <v>130000</v>
      </c>
      <c r="E116" s="17"/>
      <c r="F116" s="17"/>
      <c r="G116" s="17"/>
      <c r="H116" s="17"/>
      <c r="I116" s="17">
        <v>130000</v>
      </c>
      <c r="J116" s="17"/>
      <c r="K116" s="17"/>
      <c r="L116" s="17"/>
      <c r="M116" s="17"/>
      <c r="N116" s="17"/>
      <c r="O116" s="17">
        <f t="shared" si="11"/>
        <v>130000</v>
      </c>
      <c r="P116" s="18">
        <f t="shared" si="10"/>
        <v>0</v>
      </c>
    </row>
    <row r="117" spans="1:16" x14ac:dyDescent="0.25">
      <c r="A117" s="52" t="s">
        <v>141</v>
      </c>
      <c r="B117" s="54"/>
      <c r="C117" s="52"/>
      <c r="D117" s="53"/>
      <c r="E117" s="55"/>
      <c r="F117" s="55"/>
      <c r="G117" s="55"/>
      <c r="H117" s="55"/>
      <c r="I117" s="55"/>
      <c r="J117" s="55"/>
      <c r="K117" s="55"/>
      <c r="L117" s="55"/>
      <c r="M117" s="55"/>
      <c r="N117" s="55"/>
      <c r="O117" s="63"/>
      <c r="P117" s="18">
        <f t="shared" si="10"/>
        <v>0</v>
      </c>
    </row>
    <row r="118" spans="1:16" s="19" customFormat="1" ht="30" x14ac:dyDescent="0.25">
      <c r="A118" s="15" t="s">
        <v>131</v>
      </c>
      <c r="B118" s="16">
        <v>721</v>
      </c>
      <c r="C118" s="15" t="s">
        <v>142</v>
      </c>
      <c r="D118" s="17">
        <v>7000</v>
      </c>
      <c r="E118" s="17"/>
      <c r="F118" s="17"/>
      <c r="G118" s="17"/>
      <c r="H118" s="17"/>
      <c r="I118" s="17">
        <v>7000</v>
      </c>
      <c r="J118" s="17"/>
      <c r="K118" s="17"/>
      <c r="L118" s="17"/>
      <c r="M118" s="17"/>
      <c r="N118" s="17"/>
      <c r="O118" s="17">
        <f t="shared" si="11"/>
        <v>7000</v>
      </c>
      <c r="P118" s="18">
        <f t="shared" si="10"/>
        <v>0</v>
      </c>
    </row>
    <row r="119" spans="1:16" x14ac:dyDescent="0.25">
      <c r="A119" s="52" t="s">
        <v>143</v>
      </c>
      <c r="B119" s="54"/>
      <c r="C119" s="52"/>
      <c r="D119" s="53"/>
      <c r="E119" s="55"/>
      <c r="F119" s="55"/>
      <c r="G119" s="55"/>
      <c r="H119" s="55"/>
      <c r="I119" s="55"/>
      <c r="J119" s="55"/>
      <c r="K119" s="55"/>
      <c r="L119" s="55"/>
      <c r="M119" s="55"/>
      <c r="N119" s="55"/>
      <c r="O119" s="63"/>
      <c r="P119" s="18">
        <f t="shared" ref="P119:P137" si="12">D119-O119</f>
        <v>0</v>
      </c>
    </row>
    <row r="120" spans="1:16" s="19" customFormat="1" ht="30" x14ac:dyDescent="0.25">
      <c r="A120" s="15" t="s">
        <v>144</v>
      </c>
      <c r="B120" s="16">
        <v>711</v>
      </c>
      <c r="C120" s="15" t="s">
        <v>145</v>
      </c>
      <c r="D120" s="17">
        <v>10000</v>
      </c>
      <c r="E120" s="17"/>
      <c r="F120" s="17"/>
      <c r="G120" s="17"/>
      <c r="H120" s="17"/>
      <c r="I120" s="17"/>
      <c r="J120" s="17"/>
      <c r="K120" s="17">
        <v>10000</v>
      </c>
      <c r="L120" s="17"/>
      <c r="M120" s="17"/>
      <c r="N120" s="17"/>
      <c r="O120" s="17">
        <f t="shared" si="11"/>
        <v>10000</v>
      </c>
      <c r="P120" s="18">
        <f t="shared" si="12"/>
        <v>0</v>
      </c>
    </row>
    <row r="121" spans="1:16" hidden="1" x14ac:dyDescent="0.25">
      <c r="A121" s="52" t="s">
        <v>146</v>
      </c>
      <c r="B121" s="54"/>
      <c r="C121" s="52"/>
      <c r="D121" s="53"/>
      <c r="E121" s="55"/>
      <c r="F121" s="55"/>
      <c r="G121" s="55"/>
      <c r="H121" s="55"/>
      <c r="I121" s="55"/>
      <c r="J121" s="55"/>
      <c r="K121" s="55"/>
      <c r="L121" s="55"/>
      <c r="M121" s="55"/>
      <c r="N121" s="55"/>
      <c r="O121" s="63"/>
      <c r="P121" s="18">
        <f t="shared" si="12"/>
        <v>0</v>
      </c>
    </row>
    <row r="122" spans="1:16" ht="30" hidden="1" x14ac:dyDescent="0.25">
      <c r="A122" s="15" t="s">
        <v>135</v>
      </c>
      <c r="B122" s="16">
        <v>844</v>
      </c>
      <c r="C122" s="15" t="s">
        <v>147</v>
      </c>
      <c r="D122" s="17"/>
      <c r="E122" s="11"/>
      <c r="F122" s="11"/>
      <c r="G122" s="11"/>
      <c r="H122" s="11">
        <v>0</v>
      </c>
      <c r="I122" s="11"/>
      <c r="J122" s="11"/>
      <c r="K122" s="11"/>
      <c r="L122" s="11"/>
      <c r="M122" s="11"/>
      <c r="N122" s="11"/>
      <c r="O122" s="17">
        <f t="shared" si="11"/>
        <v>0</v>
      </c>
      <c r="P122" s="18">
        <f t="shared" si="12"/>
        <v>0</v>
      </c>
    </row>
    <row r="123" spans="1:16" ht="30" hidden="1" x14ac:dyDescent="0.25">
      <c r="A123" s="15" t="s">
        <v>148</v>
      </c>
      <c r="B123" s="16">
        <v>844</v>
      </c>
      <c r="C123" s="15" t="s">
        <v>180</v>
      </c>
      <c r="D123" s="17"/>
      <c r="E123" s="11"/>
      <c r="F123" s="11"/>
      <c r="G123" s="11"/>
      <c r="H123" s="11">
        <v>0</v>
      </c>
      <c r="I123" s="11"/>
      <c r="J123" s="11"/>
      <c r="K123" s="11"/>
      <c r="L123" s="11"/>
      <c r="M123" s="11"/>
      <c r="N123" s="11"/>
      <c r="O123" s="17">
        <f t="shared" si="11"/>
        <v>0</v>
      </c>
      <c r="P123" s="18">
        <f t="shared" si="12"/>
        <v>0</v>
      </c>
    </row>
    <row r="124" spans="1:16" s="19" customFormat="1" hidden="1" x14ac:dyDescent="0.25">
      <c r="A124" s="15" t="s">
        <v>149</v>
      </c>
      <c r="B124" s="16">
        <v>844</v>
      </c>
      <c r="C124" s="15"/>
      <c r="D124" s="17">
        <v>0</v>
      </c>
      <c r="E124" s="17"/>
      <c r="F124" s="17"/>
      <c r="G124" s="17"/>
      <c r="H124" s="17"/>
      <c r="I124" s="17"/>
      <c r="J124" s="17"/>
      <c r="K124" s="17"/>
      <c r="L124" s="17"/>
      <c r="M124" s="17"/>
      <c r="N124" s="17"/>
      <c r="O124" s="17">
        <f t="shared" si="11"/>
        <v>0</v>
      </c>
      <c r="P124" s="18">
        <f t="shared" si="12"/>
        <v>0</v>
      </c>
    </row>
    <row r="125" spans="1:16" hidden="1" x14ac:dyDescent="0.25">
      <c r="A125" s="15" t="s">
        <v>150</v>
      </c>
      <c r="B125" s="16">
        <v>844</v>
      </c>
      <c r="C125" s="15"/>
      <c r="D125" s="17">
        <v>0</v>
      </c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7">
        <f t="shared" si="11"/>
        <v>0</v>
      </c>
      <c r="P125" s="18">
        <f t="shared" si="12"/>
        <v>0</v>
      </c>
    </row>
    <row r="126" spans="1:16" s="19" customFormat="1" ht="13.9" hidden="1" customHeight="1" x14ac:dyDescent="0.25">
      <c r="A126" s="15" t="s">
        <v>151</v>
      </c>
      <c r="B126" s="16">
        <v>844</v>
      </c>
      <c r="C126" s="15"/>
      <c r="D126" s="17">
        <v>0</v>
      </c>
      <c r="E126" s="17"/>
      <c r="F126" s="17"/>
      <c r="G126" s="17"/>
      <c r="H126" s="17"/>
      <c r="I126" s="17"/>
      <c r="J126" s="17"/>
      <c r="K126" s="17"/>
      <c r="L126" s="17"/>
      <c r="M126" s="17"/>
      <c r="N126" s="17"/>
      <c r="O126" s="17">
        <f t="shared" si="11"/>
        <v>0</v>
      </c>
      <c r="P126" s="18">
        <f t="shared" si="12"/>
        <v>0</v>
      </c>
    </row>
    <row r="127" spans="1:16" hidden="1" x14ac:dyDescent="0.25">
      <c r="A127" s="52" t="s">
        <v>152</v>
      </c>
      <c r="B127" s="54"/>
      <c r="C127" s="52"/>
      <c r="D127" s="53"/>
      <c r="E127" s="55"/>
      <c r="F127" s="55"/>
      <c r="G127" s="55"/>
      <c r="H127" s="55"/>
      <c r="I127" s="55"/>
      <c r="J127" s="55"/>
      <c r="K127" s="55"/>
      <c r="L127" s="55"/>
      <c r="M127" s="55"/>
      <c r="N127" s="55"/>
      <c r="O127" s="63"/>
      <c r="P127" s="18">
        <f t="shared" si="12"/>
        <v>0</v>
      </c>
    </row>
    <row r="128" spans="1:16" hidden="1" x14ac:dyDescent="0.25">
      <c r="A128" s="15" t="s">
        <v>153</v>
      </c>
      <c r="B128" s="23">
        <v>922</v>
      </c>
      <c r="C128" s="15" t="s">
        <v>154</v>
      </c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7">
        <f t="shared" si="11"/>
        <v>0</v>
      </c>
      <c r="P128" s="18">
        <f t="shared" si="12"/>
        <v>0</v>
      </c>
    </row>
    <row r="129" spans="1:16" hidden="1" x14ac:dyDescent="0.25">
      <c r="A129" s="52" t="s">
        <v>155</v>
      </c>
      <c r="B129" s="57"/>
      <c r="C129" s="58"/>
      <c r="D129" s="55"/>
      <c r="E129" s="55"/>
      <c r="F129" s="55"/>
      <c r="G129" s="55"/>
      <c r="H129" s="55"/>
      <c r="I129" s="55"/>
      <c r="J129" s="55"/>
      <c r="K129" s="55"/>
      <c r="L129" s="55"/>
      <c r="M129" s="55"/>
      <c r="N129" s="55"/>
      <c r="O129" s="63"/>
      <c r="P129" s="18">
        <f t="shared" si="12"/>
        <v>0</v>
      </c>
    </row>
    <row r="130" spans="1:16" ht="30" hidden="1" x14ac:dyDescent="0.25">
      <c r="A130" s="28" t="s">
        <v>156</v>
      </c>
      <c r="B130" s="23">
        <v>922</v>
      </c>
      <c r="C130" s="15" t="s">
        <v>157</v>
      </c>
      <c r="D130" s="11">
        <v>0</v>
      </c>
      <c r="E130" s="11"/>
      <c r="F130" s="11"/>
      <c r="G130" s="11"/>
      <c r="H130" s="11">
        <v>0</v>
      </c>
      <c r="I130" s="11"/>
      <c r="J130" s="11"/>
      <c r="K130" s="11"/>
      <c r="L130" s="11"/>
      <c r="M130" s="11"/>
      <c r="N130" s="11"/>
      <c r="O130" s="17">
        <f t="shared" si="11"/>
        <v>0</v>
      </c>
      <c r="P130" s="18">
        <f t="shared" si="12"/>
        <v>0</v>
      </c>
    </row>
    <row r="131" spans="1:16" hidden="1" x14ac:dyDescent="0.25">
      <c r="A131" s="52" t="s">
        <v>158</v>
      </c>
      <c r="B131" s="57"/>
      <c r="C131" s="58"/>
      <c r="D131" s="55"/>
      <c r="E131" s="55"/>
      <c r="F131" s="55"/>
      <c r="G131" s="55"/>
      <c r="H131" s="55"/>
      <c r="I131" s="55"/>
      <c r="J131" s="55"/>
      <c r="K131" s="55"/>
      <c r="L131" s="55"/>
      <c r="M131" s="55"/>
      <c r="N131" s="55"/>
      <c r="O131" s="63">
        <f t="shared" si="11"/>
        <v>0</v>
      </c>
      <c r="P131" s="18">
        <f t="shared" si="12"/>
        <v>0</v>
      </c>
    </row>
    <row r="132" spans="1:16" ht="30" hidden="1" x14ac:dyDescent="0.25">
      <c r="A132" s="28" t="s">
        <v>149</v>
      </c>
      <c r="B132" s="23">
        <v>922</v>
      </c>
      <c r="C132" s="15" t="s">
        <v>159</v>
      </c>
      <c r="D132" s="11">
        <v>0</v>
      </c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7">
        <f t="shared" si="11"/>
        <v>0</v>
      </c>
      <c r="P132" s="18">
        <f t="shared" si="12"/>
        <v>0</v>
      </c>
    </row>
    <row r="133" spans="1:16" hidden="1" x14ac:dyDescent="0.25">
      <c r="A133" s="52" t="s">
        <v>160</v>
      </c>
      <c r="B133" s="57"/>
      <c r="C133" s="58"/>
      <c r="D133" s="55"/>
      <c r="E133" s="55"/>
      <c r="F133" s="55"/>
      <c r="G133" s="55"/>
      <c r="H133" s="55"/>
      <c r="I133" s="55"/>
      <c r="J133" s="55"/>
      <c r="K133" s="55"/>
      <c r="L133" s="55"/>
      <c r="M133" s="55"/>
      <c r="N133" s="55"/>
      <c r="O133" s="63"/>
      <c r="P133" s="18">
        <f t="shared" si="12"/>
        <v>0</v>
      </c>
    </row>
    <row r="134" spans="1:16" ht="30" hidden="1" x14ac:dyDescent="0.25">
      <c r="A134" s="15" t="s">
        <v>151</v>
      </c>
      <c r="B134" s="23">
        <v>922</v>
      </c>
      <c r="C134" s="15" t="s">
        <v>161</v>
      </c>
      <c r="D134" s="11">
        <v>0</v>
      </c>
      <c r="E134" s="11"/>
      <c r="F134" s="11"/>
      <c r="G134" s="11"/>
      <c r="H134" s="35">
        <v>0</v>
      </c>
      <c r="I134" s="11"/>
      <c r="J134" s="34">
        <v>0</v>
      </c>
      <c r="K134" s="11"/>
      <c r="L134" s="11"/>
      <c r="M134" s="11"/>
      <c r="N134" s="11"/>
      <c r="O134" s="17">
        <f t="shared" ref="O134:O136" si="13">SUM(E134:N134)</f>
        <v>0</v>
      </c>
      <c r="P134" s="18">
        <f t="shared" si="12"/>
        <v>0</v>
      </c>
    </row>
    <row r="135" spans="1:16" ht="18" customHeight="1" x14ac:dyDescent="0.25">
      <c r="A135" s="110" t="s">
        <v>162</v>
      </c>
      <c r="B135" s="111"/>
      <c r="C135" s="112"/>
      <c r="D135" s="55">
        <f t="shared" ref="D135" si="14">SUM(D8:D134)</f>
        <v>34329000</v>
      </c>
      <c r="E135" s="55">
        <f t="shared" ref="E135:N135" si="15">SUM(E8:E134)</f>
        <v>3534000</v>
      </c>
      <c r="F135" s="55">
        <f t="shared" si="15"/>
        <v>3766000</v>
      </c>
      <c r="G135" s="55">
        <f t="shared" si="15"/>
        <v>310000</v>
      </c>
      <c r="H135" s="55">
        <f t="shared" si="15"/>
        <v>2575000</v>
      </c>
      <c r="I135" s="55">
        <f t="shared" si="15"/>
        <v>7757000</v>
      </c>
      <c r="J135" s="55">
        <f t="shared" si="15"/>
        <v>1170000</v>
      </c>
      <c r="K135" s="55">
        <f t="shared" si="15"/>
        <v>1729000</v>
      </c>
      <c r="L135" s="55">
        <f t="shared" si="15"/>
        <v>12391000</v>
      </c>
      <c r="M135" s="55">
        <f t="shared" si="15"/>
        <v>950000</v>
      </c>
      <c r="N135" s="55">
        <f t="shared" si="15"/>
        <v>147000</v>
      </c>
      <c r="O135" s="55">
        <f t="shared" si="13"/>
        <v>34329000</v>
      </c>
      <c r="P135" s="18">
        <f t="shared" si="12"/>
        <v>0</v>
      </c>
    </row>
    <row r="136" spans="1:16" x14ac:dyDescent="0.25">
      <c r="A136" s="50" t="s">
        <v>163</v>
      </c>
      <c r="B136" s="59"/>
      <c r="C136" s="60"/>
      <c r="D136" s="51">
        <v>14683095</v>
      </c>
      <c r="E136" s="61">
        <v>200000</v>
      </c>
      <c r="F136" s="61"/>
      <c r="G136" s="61"/>
      <c r="H136" s="61"/>
      <c r="I136" s="61"/>
      <c r="J136" s="61"/>
      <c r="K136" s="61">
        <v>425000</v>
      </c>
      <c r="L136" s="61">
        <v>14058095</v>
      </c>
      <c r="M136" s="61"/>
      <c r="N136" s="61"/>
      <c r="O136" s="62">
        <f t="shared" si="13"/>
        <v>14683095</v>
      </c>
      <c r="P136" s="18">
        <f t="shared" si="12"/>
        <v>0</v>
      </c>
    </row>
    <row r="137" spans="1:16" ht="30.75" customHeight="1" x14ac:dyDescent="0.25">
      <c r="A137" s="114" t="s">
        <v>164</v>
      </c>
      <c r="B137" s="114"/>
      <c r="C137" s="114"/>
      <c r="D137" s="49">
        <f>SUM(D135:D136)</f>
        <v>49012095</v>
      </c>
      <c r="E137" s="49">
        <f t="shared" ref="E137:O137" si="16">SUM(E135:E136)</f>
        <v>3734000</v>
      </c>
      <c r="F137" s="49">
        <f t="shared" si="16"/>
        <v>3766000</v>
      </c>
      <c r="G137" s="49">
        <f t="shared" si="16"/>
        <v>310000</v>
      </c>
      <c r="H137" s="49">
        <f t="shared" si="16"/>
        <v>2575000</v>
      </c>
      <c r="I137" s="49">
        <f t="shared" si="16"/>
        <v>7757000</v>
      </c>
      <c r="J137" s="49">
        <f t="shared" si="16"/>
        <v>1170000</v>
      </c>
      <c r="K137" s="49">
        <f t="shared" si="16"/>
        <v>2154000</v>
      </c>
      <c r="L137" s="49">
        <f t="shared" si="16"/>
        <v>26449095</v>
      </c>
      <c r="M137" s="49">
        <f t="shared" si="16"/>
        <v>950000</v>
      </c>
      <c r="N137" s="49">
        <f t="shared" si="16"/>
        <v>147000</v>
      </c>
      <c r="O137" s="49">
        <f t="shared" si="16"/>
        <v>49012095</v>
      </c>
      <c r="P137" s="18">
        <f t="shared" si="12"/>
        <v>0</v>
      </c>
    </row>
  </sheetData>
  <autoFilter ref="A5:P137" xr:uid="{2FFF2772-A910-4B2C-B400-54F994C1DDED}"/>
  <mergeCells count="3">
    <mergeCell ref="A135:C135"/>
    <mergeCell ref="A3:N3"/>
    <mergeCell ref="A137:C137"/>
  </mergeCells>
  <printOptions horizontalCentered="1" verticalCentered="1"/>
  <pageMargins left="0.11811023622047245" right="0.11811023622047245" top="0.35433070866141736" bottom="0.35433070866141736" header="0.31496062992125984" footer="0.31496062992125984"/>
  <pageSetup paperSize="9" scale="80" orientation="landscape" verticalDpi="597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B88617-2484-41D8-9942-7669DF819CEE}">
  <dimension ref="A1:P137"/>
  <sheetViews>
    <sheetView topLeftCell="A114" workbookViewId="0">
      <selection activeCell="G146" sqref="G146"/>
    </sheetView>
  </sheetViews>
  <sheetFormatPr defaultRowHeight="15" x14ac:dyDescent="0.25"/>
  <cols>
    <col min="1" max="1" width="7.5703125" customWidth="1"/>
    <col min="2" max="2" width="5.28515625" style="2" customWidth="1"/>
    <col min="3" max="3" width="30.7109375" customWidth="1"/>
    <col min="4" max="4" width="11.7109375" style="3" customWidth="1"/>
    <col min="5" max="11" width="10.7109375" style="3" customWidth="1"/>
    <col min="12" max="13" width="11.85546875" style="3" customWidth="1"/>
    <col min="14" max="14" width="10.7109375" style="3" customWidth="1"/>
    <col min="15" max="15" width="13.28515625" style="3" customWidth="1"/>
    <col min="16" max="17" width="12.7109375" customWidth="1"/>
  </cols>
  <sheetData>
    <row r="1" spans="1:16" x14ac:dyDescent="0.25">
      <c r="A1" s="1"/>
    </row>
    <row r="3" spans="1:16" ht="18.75" x14ac:dyDescent="0.3">
      <c r="A3" s="113" t="s">
        <v>189</v>
      </c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  <c r="N3" s="113"/>
      <c r="O3" s="4" t="s">
        <v>0</v>
      </c>
    </row>
    <row r="4" spans="1:16" ht="21.75" customHeight="1" x14ac:dyDescent="0.35">
      <c r="A4" s="5"/>
      <c r="D4" s="29"/>
      <c r="E4" s="30"/>
      <c r="F4" s="31"/>
      <c r="G4" s="31"/>
      <c r="H4" s="31"/>
      <c r="I4" s="31"/>
      <c r="J4" s="31"/>
      <c r="K4" s="30"/>
      <c r="L4" s="31"/>
      <c r="M4" s="32"/>
      <c r="N4" s="32"/>
      <c r="O4" s="32"/>
    </row>
    <row r="5" spans="1:16" ht="60" x14ac:dyDescent="0.25">
      <c r="A5" s="6" t="s">
        <v>1</v>
      </c>
      <c r="B5" s="7"/>
      <c r="C5" s="6"/>
      <c r="D5" s="8" t="s">
        <v>177</v>
      </c>
      <c r="E5" s="9" t="s">
        <v>3</v>
      </c>
      <c r="F5" s="33" t="s">
        <v>4</v>
      </c>
      <c r="G5" s="33" t="s">
        <v>183</v>
      </c>
      <c r="H5" s="9" t="s">
        <v>184</v>
      </c>
      <c r="I5" s="9" t="s">
        <v>5</v>
      </c>
      <c r="J5" s="9" t="s">
        <v>6</v>
      </c>
      <c r="K5" s="9" t="s">
        <v>7</v>
      </c>
      <c r="L5" s="9" t="s">
        <v>8</v>
      </c>
      <c r="M5" s="9" t="s">
        <v>9</v>
      </c>
      <c r="N5" s="9" t="s">
        <v>169</v>
      </c>
      <c r="O5" s="10" t="s">
        <v>165</v>
      </c>
    </row>
    <row r="6" spans="1:16" x14ac:dyDescent="0.25">
      <c r="A6" s="12" t="s">
        <v>10</v>
      </c>
      <c r="B6" s="13"/>
      <c r="C6" s="12"/>
      <c r="D6" s="14">
        <f t="shared" ref="D6" si="0">SUM(D8:D126)</f>
        <v>34390000</v>
      </c>
      <c r="E6" s="14">
        <f t="shared" ref="E6:N6" si="1">SUM(E8:E126)</f>
        <v>3440000</v>
      </c>
      <c r="F6" s="14">
        <f t="shared" si="1"/>
        <v>3826000</v>
      </c>
      <c r="G6" s="14">
        <f t="shared" si="1"/>
        <v>310000</v>
      </c>
      <c r="H6" s="14">
        <f t="shared" si="1"/>
        <v>2674000</v>
      </c>
      <c r="I6" s="14">
        <f t="shared" si="1"/>
        <v>7862000</v>
      </c>
      <c r="J6" s="14">
        <f t="shared" si="1"/>
        <v>1165000</v>
      </c>
      <c r="K6" s="14">
        <f t="shared" si="1"/>
        <v>1741000</v>
      </c>
      <c r="L6" s="14">
        <f t="shared" si="1"/>
        <v>12265000</v>
      </c>
      <c r="M6" s="14">
        <f t="shared" si="1"/>
        <v>950000</v>
      </c>
      <c r="N6" s="14">
        <f t="shared" si="1"/>
        <v>157000</v>
      </c>
      <c r="O6" s="14">
        <f t="shared" ref="O6:O69" si="2">SUM(E6:N6)</f>
        <v>34390000</v>
      </c>
      <c r="P6" s="3"/>
    </row>
    <row r="7" spans="1:16" x14ac:dyDescent="0.25">
      <c r="A7" s="52" t="s">
        <v>11</v>
      </c>
      <c r="B7" s="54"/>
      <c r="C7" s="52"/>
      <c r="D7" s="53">
        <f t="shared" ref="D7" si="3">SUM(D8:D29)</f>
        <v>22778000</v>
      </c>
      <c r="E7" s="53">
        <f t="shared" ref="E7:N7" si="4">SUM(E8:E29)</f>
        <v>2040000</v>
      </c>
      <c r="F7" s="53">
        <f t="shared" si="4"/>
        <v>3806000</v>
      </c>
      <c r="G7" s="53">
        <f t="shared" si="4"/>
        <v>310000</v>
      </c>
      <c r="H7" s="53">
        <f t="shared" si="4"/>
        <v>700000</v>
      </c>
      <c r="I7" s="53">
        <f t="shared" si="4"/>
        <v>1865000</v>
      </c>
      <c r="J7" s="53">
        <f t="shared" si="4"/>
        <v>1015000</v>
      </c>
      <c r="K7" s="53">
        <f t="shared" si="4"/>
        <v>1722000</v>
      </c>
      <c r="L7" s="53">
        <f t="shared" si="4"/>
        <v>10300000</v>
      </c>
      <c r="M7" s="53">
        <f t="shared" si="4"/>
        <v>950000</v>
      </c>
      <c r="N7" s="53">
        <f t="shared" si="4"/>
        <v>70000</v>
      </c>
      <c r="O7" s="53">
        <f t="shared" si="2"/>
        <v>22778000</v>
      </c>
    </row>
    <row r="8" spans="1:16" s="19" customFormat="1" ht="30" x14ac:dyDescent="0.25">
      <c r="A8" s="15" t="s">
        <v>12</v>
      </c>
      <c r="B8" s="16">
        <v>611</v>
      </c>
      <c r="C8" s="15" t="s">
        <v>13</v>
      </c>
      <c r="D8" s="17">
        <v>20000000</v>
      </c>
      <c r="E8" s="11">
        <v>2000000</v>
      </c>
      <c r="F8" s="11">
        <v>2200000</v>
      </c>
      <c r="G8" s="11">
        <v>200000</v>
      </c>
      <c r="H8" s="11">
        <v>700000</v>
      </c>
      <c r="I8" s="11">
        <v>1430000</v>
      </c>
      <c r="J8" s="11">
        <v>800000</v>
      </c>
      <c r="K8" s="11">
        <v>1350000</v>
      </c>
      <c r="L8" s="11">
        <v>10300000</v>
      </c>
      <c r="M8" s="11">
        <v>950000</v>
      </c>
      <c r="N8" s="11">
        <v>70000</v>
      </c>
      <c r="O8" s="17">
        <f t="shared" si="2"/>
        <v>20000000</v>
      </c>
      <c r="P8" s="18">
        <f t="shared" ref="P8:P18" si="5">D8-O8</f>
        <v>0</v>
      </c>
    </row>
    <row r="9" spans="1:16" s="19" customFormat="1" x14ac:dyDescent="0.25">
      <c r="A9" s="15" t="s">
        <v>14</v>
      </c>
      <c r="B9" s="16">
        <v>613</v>
      </c>
      <c r="C9" s="15" t="s">
        <v>15</v>
      </c>
      <c r="D9" s="17">
        <v>1350000</v>
      </c>
      <c r="E9" s="17"/>
      <c r="F9" s="17">
        <v>1350000</v>
      </c>
      <c r="G9" s="17"/>
      <c r="H9" s="17"/>
      <c r="I9" s="17"/>
      <c r="J9" s="17"/>
      <c r="K9" s="17"/>
      <c r="L9" s="17"/>
      <c r="M9" s="17"/>
      <c r="N9" s="17"/>
      <c r="O9" s="17">
        <f t="shared" si="2"/>
        <v>1350000</v>
      </c>
      <c r="P9" s="18">
        <f t="shared" si="5"/>
        <v>0</v>
      </c>
    </row>
    <row r="10" spans="1:16" s="19" customFormat="1" x14ac:dyDescent="0.25">
      <c r="A10" s="15" t="s">
        <v>172</v>
      </c>
      <c r="B10" s="16">
        <v>613</v>
      </c>
      <c r="C10" s="15" t="s">
        <v>16</v>
      </c>
      <c r="D10" s="17">
        <v>10000</v>
      </c>
      <c r="E10" s="17"/>
      <c r="F10" s="17"/>
      <c r="G10" s="17"/>
      <c r="H10" s="17"/>
      <c r="I10" s="17"/>
      <c r="J10" s="17"/>
      <c r="K10" s="17">
        <v>10000</v>
      </c>
      <c r="L10" s="17"/>
      <c r="M10" s="17"/>
      <c r="N10" s="17"/>
      <c r="O10" s="17">
        <f t="shared" si="2"/>
        <v>10000</v>
      </c>
      <c r="P10" s="18">
        <f t="shared" si="5"/>
        <v>0</v>
      </c>
    </row>
    <row r="11" spans="1:16" s="19" customFormat="1" ht="30" x14ac:dyDescent="0.25">
      <c r="A11" s="15" t="s">
        <v>19</v>
      </c>
      <c r="B11" s="16">
        <v>614</v>
      </c>
      <c r="C11" s="15" t="s">
        <v>17</v>
      </c>
      <c r="D11" s="17">
        <v>160000</v>
      </c>
      <c r="E11" s="17"/>
      <c r="F11" s="17"/>
      <c r="G11" s="17"/>
      <c r="H11" s="17"/>
      <c r="I11" s="17"/>
      <c r="J11" s="17"/>
      <c r="K11" s="17">
        <v>160000</v>
      </c>
      <c r="L11" s="17"/>
      <c r="M11" s="17"/>
      <c r="N11" s="17"/>
      <c r="O11" s="17">
        <f>SUM(E11:N11)</f>
        <v>160000</v>
      </c>
      <c r="P11" s="18">
        <f t="shared" si="5"/>
        <v>0</v>
      </c>
    </row>
    <row r="12" spans="1:16" s="19" customFormat="1" x14ac:dyDescent="0.25">
      <c r="A12" s="15" t="s">
        <v>21</v>
      </c>
      <c r="B12" s="16">
        <v>614</v>
      </c>
      <c r="C12" s="15" t="s">
        <v>18</v>
      </c>
      <c r="D12" s="17">
        <v>1000</v>
      </c>
      <c r="E12" s="17"/>
      <c r="F12" s="17"/>
      <c r="G12" s="17"/>
      <c r="H12" s="17"/>
      <c r="I12" s="17"/>
      <c r="J12" s="17"/>
      <c r="K12" s="17">
        <v>1000</v>
      </c>
      <c r="L12" s="17"/>
      <c r="M12" s="17"/>
      <c r="N12" s="17"/>
      <c r="O12" s="17">
        <f t="shared" si="2"/>
        <v>1000</v>
      </c>
      <c r="P12" s="18">
        <f t="shared" si="5"/>
        <v>0</v>
      </c>
    </row>
    <row r="13" spans="1:16" s="19" customFormat="1" ht="30" x14ac:dyDescent="0.25">
      <c r="A13" s="15" t="s">
        <v>23</v>
      </c>
      <c r="B13" s="16">
        <v>641</v>
      </c>
      <c r="C13" s="15" t="s">
        <v>20</v>
      </c>
      <c r="D13" s="17">
        <v>20000</v>
      </c>
      <c r="E13" s="17">
        <v>20000</v>
      </c>
      <c r="F13" s="17"/>
      <c r="G13" s="17"/>
      <c r="H13" s="17"/>
      <c r="I13" s="17"/>
      <c r="J13" s="17"/>
      <c r="K13" s="17"/>
      <c r="L13" s="17"/>
      <c r="M13" s="17"/>
      <c r="N13" s="17"/>
      <c r="O13" s="17">
        <f t="shared" si="2"/>
        <v>20000</v>
      </c>
      <c r="P13" s="18">
        <f t="shared" si="5"/>
        <v>0</v>
      </c>
    </row>
    <row r="14" spans="1:16" s="19" customFormat="1" x14ac:dyDescent="0.25">
      <c r="A14" s="15" t="s">
        <v>25</v>
      </c>
      <c r="B14" s="16">
        <v>642</v>
      </c>
      <c r="C14" s="15" t="s">
        <v>22</v>
      </c>
      <c r="D14" s="17">
        <v>135000</v>
      </c>
      <c r="E14" s="17"/>
      <c r="F14" s="17"/>
      <c r="G14" s="17"/>
      <c r="H14" s="17"/>
      <c r="I14" s="17">
        <v>135000</v>
      </c>
      <c r="J14" s="17"/>
      <c r="K14" s="17"/>
      <c r="L14" s="17"/>
      <c r="M14" s="17"/>
      <c r="N14" s="17"/>
      <c r="O14" s="17">
        <f>SUM(E14:N14)</f>
        <v>135000</v>
      </c>
      <c r="P14" s="18">
        <f t="shared" si="5"/>
        <v>0</v>
      </c>
    </row>
    <row r="15" spans="1:16" s="19" customFormat="1" ht="30" x14ac:dyDescent="0.25">
      <c r="A15" s="15" t="s">
        <v>27</v>
      </c>
      <c r="B15" s="16">
        <v>642</v>
      </c>
      <c r="C15" s="15" t="s">
        <v>24</v>
      </c>
      <c r="D15" s="17">
        <v>5000</v>
      </c>
      <c r="E15" s="17"/>
      <c r="F15" s="17"/>
      <c r="G15" s="17"/>
      <c r="H15" s="17"/>
      <c r="I15" s="17"/>
      <c r="J15" s="17">
        <v>5000</v>
      </c>
      <c r="K15" s="17"/>
      <c r="L15" s="17"/>
      <c r="M15" s="17"/>
      <c r="N15" s="17"/>
      <c r="O15" s="17">
        <f t="shared" si="2"/>
        <v>5000</v>
      </c>
      <c r="P15" s="18">
        <f t="shared" si="5"/>
        <v>0</v>
      </c>
    </row>
    <row r="16" spans="1:16" s="19" customFormat="1" ht="30" x14ac:dyDescent="0.25">
      <c r="A16" s="15" t="s">
        <v>29</v>
      </c>
      <c r="B16" s="16">
        <v>642</v>
      </c>
      <c r="C16" s="15" t="s">
        <v>26</v>
      </c>
      <c r="D16" s="17">
        <v>170000</v>
      </c>
      <c r="E16" s="17"/>
      <c r="F16" s="17"/>
      <c r="G16" s="17"/>
      <c r="H16" s="17"/>
      <c r="I16" s="17"/>
      <c r="J16" s="17"/>
      <c r="K16" s="17">
        <v>170000</v>
      </c>
      <c r="L16" s="17"/>
      <c r="M16" s="17"/>
      <c r="N16" s="17"/>
      <c r="O16" s="17">
        <f t="shared" si="2"/>
        <v>170000</v>
      </c>
      <c r="P16" s="18">
        <f t="shared" si="5"/>
        <v>0</v>
      </c>
    </row>
    <row r="17" spans="1:16" s="19" customFormat="1" ht="30" x14ac:dyDescent="0.25">
      <c r="A17" s="15" t="s">
        <v>27</v>
      </c>
      <c r="B17" s="16">
        <v>642</v>
      </c>
      <c r="C17" s="15" t="s">
        <v>28</v>
      </c>
      <c r="D17" s="17">
        <v>40000</v>
      </c>
      <c r="E17" s="17"/>
      <c r="F17" s="17"/>
      <c r="G17" s="17"/>
      <c r="H17" s="17"/>
      <c r="I17" s="17">
        <v>40000</v>
      </c>
      <c r="J17" s="17"/>
      <c r="K17" s="17"/>
      <c r="L17" s="17"/>
      <c r="M17" s="17"/>
      <c r="N17" s="17"/>
      <c r="O17" s="17">
        <f t="shared" si="2"/>
        <v>40000</v>
      </c>
      <c r="P17" s="18">
        <f t="shared" si="5"/>
        <v>0</v>
      </c>
    </row>
    <row r="18" spans="1:16" s="19" customFormat="1" ht="30" x14ac:dyDescent="0.25">
      <c r="A18" s="15" t="s">
        <v>29</v>
      </c>
      <c r="B18" s="16">
        <v>642</v>
      </c>
      <c r="C18" s="15" t="s">
        <v>30</v>
      </c>
      <c r="D18" s="17">
        <v>100000</v>
      </c>
      <c r="E18" s="17"/>
      <c r="F18" s="17"/>
      <c r="G18" s="17"/>
      <c r="H18" s="17"/>
      <c r="I18" s="17"/>
      <c r="J18" s="17">
        <v>100000</v>
      </c>
      <c r="K18" s="17"/>
      <c r="L18" s="17"/>
      <c r="M18" s="17"/>
      <c r="N18" s="17"/>
      <c r="O18" s="17">
        <f t="shared" si="2"/>
        <v>100000</v>
      </c>
      <c r="P18" s="18">
        <f t="shared" si="5"/>
        <v>0</v>
      </c>
    </row>
    <row r="19" spans="1:16" s="19" customFormat="1" ht="30" x14ac:dyDescent="0.25">
      <c r="A19" s="15" t="s">
        <v>31</v>
      </c>
      <c r="B19" s="16">
        <v>661</v>
      </c>
      <c r="C19" s="15" t="s">
        <v>171</v>
      </c>
      <c r="D19" s="17">
        <v>190000</v>
      </c>
      <c r="E19" s="17"/>
      <c r="F19" s="17">
        <v>190000</v>
      </c>
      <c r="G19" s="17"/>
      <c r="H19" s="17"/>
      <c r="I19" s="17"/>
      <c r="J19" s="17"/>
      <c r="K19" s="17"/>
      <c r="L19" s="17"/>
      <c r="M19" s="17"/>
      <c r="N19" s="17"/>
      <c r="O19" s="17">
        <f t="shared" si="2"/>
        <v>190000</v>
      </c>
      <c r="P19" s="18"/>
    </row>
    <row r="20" spans="1:16" s="19" customFormat="1" ht="30" x14ac:dyDescent="0.25">
      <c r="A20" s="15" t="s">
        <v>33</v>
      </c>
      <c r="B20" s="16">
        <v>642</v>
      </c>
      <c r="C20" s="15" t="s">
        <v>32</v>
      </c>
      <c r="D20" s="17">
        <v>110000</v>
      </c>
      <c r="E20" s="17"/>
      <c r="F20" s="17"/>
      <c r="G20" s="17"/>
      <c r="H20" s="17"/>
      <c r="I20" s="17"/>
      <c r="J20" s="17">
        <v>110000</v>
      </c>
      <c r="K20" s="17"/>
      <c r="L20" s="17"/>
      <c r="M20" s="17"/>
      <c r="N20" s="17"/>
      <c r="O20" s="17">
        <f t="shared" si="2"/>
        <v>110000</v>
      </c>
      <c r="P20" s="18">
        <f t="shared" ref="P20:P53" si="6">D20-O20</f>
        <v>0</v>
      </c>
    </row>
    <row r="21" spans="1:16" s="19" customFormat="1" ht="30" x14ac:dyDescent="0.25">
      <c r="A21" s="15" t="s">
        <v>35</v>
      </c>
      <c r="B21" s="16">
        <v>642</v>
      </c>
      <c r="C21" s="15" t="s">
        <v>34</v>
      </c>
      <c r="D21" s="17">
        <v>20000</v>
      </c>
      <c r="E21" s="17"/>
      <c r="F21" s="17"/>
      <c r="G21" s="17"/>
      <c r="H21" s="17"/>
      <c r="I21" s="17"/>
      <c r="J21" s="17"/>
      <c r="K21" s="17">
        <v>20000</v>
      </c>
      <c r="L21" s="17"/>
      <c r="M21" s="17"/>
      <c r="N21" s="17"/>
      <c r="O21" s="17">
        <f t="shared" si="2"/>
        <v>20000</v>
      </c>
      <c r="P21" s="18">
        <f t="shared" si="6"/>
        <v>0</v>
      </c>
    </row>
    <row r="22" spans="1:16" s="19" customFormat="1" ht="28.5" customHeight="1" x14ac:dyDescent="0.25">
      <c r="A22" s="15" t="s">
        <v>37</v>
      </c>
      <c r="B22" s="16">
        <v>642</v>
      </c>
      <c r="C22" s="15" t="s">
        <v>36</v>
      </c>
      <c r="D22" s="17">
        <v>200000</v>
      </c>
      <c r="E22" s="17"/>
      <c r="F22" s="17"/>
      <c r="G22" s="17"/>
      <c r="H22" s="17"/>
      <c r="I22" s="17">
        <v>200000</v>
      </c>
      <c r="J22" s="17"/>
      <c r="K22" s="17"/>
      <c r="L22" s="17"/>
      <c r="M22" s="17"/>
      <c r="N22" s="17"/>
      <c r="O22" s="17">
        <f t="shared" si="2"/>
        <v>200000</v>
      </c>
      <c r="P22" s="18">
        <f t="shared" si="6"/>
        <v>0</v>
      </c>
    </row>
    <row r="23" spans="1:16" s="19" customFormat="1" ht="28.5" customHeight="1" x14ac:dyDescent="0.25">
      <c r="A23" s="15" t="s">
        <v>39</v>
      </c>
      <c r="B23" s="16">
        <v>651</v>
      </c>
      <c r="C23" s="15" t="s">
        <v>38</v>
      </c>
      <c r="D23" s="17">
        <v>70000</v>
      </c>
      <c r="E23" s="17"/>
      <c r="F23" s="17"/>
      <c r="G23" s="17">
        <v>70000</v>
      </c>
      <c r="H23" s="17"/>
      <c r="I23" s="17"/>
      <c r="J23" s="17"/>
      <c r="K23" s="17"/>
      <c r="L23" s="17"/>
      <c r="M23" s="17"/>
      <c r="N23" s="17"/>
      <c r="O23" s="17">
        <f t="shared" si="2"/>
        <v>70000</v>
      </c>
      <c r="P23" s="18">
        <f t="shared" si="6"/>
        <v>0</v>
      </c>
    </row>
    <row r="24" spans="1:16" s="19" customFormat="1" ht="28.5" customHeight="1" x14ac:dyDescent="0.25">
      <c r="A24" s="15" t="s">
        <v>41</v>
      </c>
      <c r="B24" s="16">
        <v>651</v>
      </c>
      <c r="C24" s="15" t="s">
        <v>40</v>
      </c>
      <c r="D24" s="17">
        <v>40000</v>
      </c>
      <c r="E24" s="17"/>
      <c r="F24" s="17"/>
      <c r="G24" s="17">
        <v>40000</v>
      </c>
      <c r="H24" s="17"/>
      <c r="I24" s="17"/>
      <c r="J24" s="17"/>
      <c r="K24" s="17"/>
      <c r="L24" s="17"/>
      <c r="M24" s="17"/>
      <c r="N24" s="17"/>
      <c r="O24" s="17">
        <f t="shared" si="2"/>
        <v>40000</v>
      </c>
      <c r="P24" s="18">
        <f t="shared" si="6"/>
        <v>0</v>
      </c>
    </row>
    <row r="25" spans="1:16" s="19" customFormat="1" ht="28.5" customHeight="1" x14ac:dyDescent="0.25">
      <c r="A25" s="15" t="s">
        <v>43</v>
      </c>
      <c r="B25" s="16">
        <v>651</v>
      </c>
      <c r="C25" s="15" t="s">
        <v>42</v>
      </c>
      <c r="D25" s="17">
        <v>11000</v>
      </c>
      <c r="E25" s="17"/>
      <c r="F25" s="17"/>
      <c r="G25" s="17"/>
      <c r="H25" s="17"/>
      <c r="I25" s="17"/>
      <c r="J25" s="17"/>
      <c r="K25" s="17">
        <v>11000</v>
      </c>
      <c r="L25" s="17"/>
      <c r="M25" s="17"/>
      <c r="N25" s="17"/>
      <c r="O25" s="17">
        <f t="shared" si="2"/>
        <v>11000</v>
      </c>
      <c r="P25" s="18">
        <f t="shared" si="6"/>
        <v>0</v>
      </c>
    </row>
    <row r="26" spans="1:16" s="19" customFormat="1" ht="33" customHeight="1" x14ac:dyDescent="0.25">
      <c r="A26" s="15" t="s">
        <v>45</v>
      </c>
      <c r="B26" s="16">
        <v>652</v>
      </c>
      <c r="C26" s="15" t="s">
        <v>44</v>
      </c>
      <c r="D26" s="17">
        <v>20000</v>
      </c>
      <c r="E26" s="17">
        <v>20000</v>
      </c>
      <c r="F26" s="17"/>
      <c r="G26" s="17"/>
      <c r="H26" s="17"/>
      <c r="I26" s="17"/>
      <c r="J26" s="17"/>
      <c r="K26" s="17"/>
      <c r="L26" s="17"/>
      <c r="M26" s="17"/>
      <c r="N26" s="17"/>
      <c r="O26" s="17">
        <f t="shared" si="2"/>
        <v>20000</v>
      </c>
      <c r="P26" s="18">
        <f t="shared" si="6"/>
        <v>0</v>
      </c>
    </row>
    <row r="27" spans="1:16" s="19" customFormat="1" ht="33" customHeight="1" x14ac:dyDescent="0.25">
      <c r="A27" s="15" t="s">
        <v>47</v>
      </c>
      <c r="B27" s="16">
        <v>681</v>
      </c>
      <c r="C27" s="15" t="s">
        <v>46</v>
      </c>
      <c r="D27" s="17">
        <v>1000</v>
      </c>
      <c r="E27" s="17"/>
      <c r="F27" s="17">
        <v>1000</v>
      </c>
      <c r="G27" s="17"/>
      <c r="H27" s="17"/>
      <c r="I27" s="17"/>
      <c r="J27" s="17"/>
      <c r="K27" s="17"/>
      <c r="L27" s="17"/>
      <c r="M27" s="17"/>
      <c r="N27" s="17"/>
      <c r="O27" s="17">
        <f t="shared" si="2"/>
        <v>1000</v>
      </c>
      <c r="P27" s="18">
        <f t="shared" si="6"/>
        <v>0</v>
      </c>
    </row>
    <row r="28" spans="1:16" s="19" customFormat="1" ht="30" x14ac:dyDescent="0.25">
      <c r="A28" s="15" t="s">
        <v>49</v>
      </c>
      <c r="B28" s="16">
        <v>681</v>
      </c>
      <c r="C28" s="15" t="s">
        <v>48</v>
      </c>
      <c r="D28" s="17">
        <v>60000</v>
      </c>
      <c r="E28" s="17"/>
      <c r="F28" s="17"/>
      <c r="G28" s="17"/>
      <c r="H28" s="17"/>
      <c r="I28" s="17">
        <v>60000</v>
      </c>
      <c r="J28" s="17"/>
      <c r="K28" s="17"/>
      <c r="L28" s="17"/>
      <c r="M28" s="17"/>
      <c r="N28" s="17"/>
      <c r="O28" s="17">
        <f t="shared" si="2"/>
        <v>60000</v>
      </c>
      <c r="P28" s="18">
        <f t="shared" si="6"/>
        <v>0</v>
      </c>
    </row>
    <row r="29" spans="1:16" s="19" customFormat="1" x14ac:dyDescent="0.25">
      <c r="A29" s="15" t="s">
        <v>52</v>
      </c>
      <c r="B29" s="16">
        <v>683</v>
      </c>
      <c r="C29" s="15" t="s">
        <v>50</v>
      </c>
      <c r="D29" s="17">
        <v>65000</v>
      </c>
      <c r="E29" s="17"/>
      <c r="F29" s="17">
        <v>65000</v>
      </c>
      <c r="G29" s="17"/>
      <c r="H29" s="17"/>
      <c r="I29" s="17"/>
      <c r="J29" s="17"/>
      <c r="K29" s="17"/>
      <c r="L29" s="17"/>
      <c r="M29" s="17"/>
      <c r="N29" s="17"/>
      <c r="O29" s="17">
        <f t="shared" si="2"/>
        <v>65000</v>
      </c>
      <c r="P29" s="18">
        <f t="shared" si="6"/>
        <v>0</v>
      </c>
    </row>
    <row r="30" spans="1:16" x14ac:dyDescent="0.25">
      <c r="A30" s="52" t="s">
        <v>51</v>
      </c>
      <c r="B30" s="54"/>
      <c r="C30" s="52"/>
      <c r="D30" s="53"/>
      <c r="E30" s="55"/>
      <c r="F30" s="55"/>
      <c r="G30" s="55"/>
      <c r="H30" s="55"/>
      <c r="I30" s="55"/>
      <c r="J30" s="55"/>
      <c r="K30" s="55"/>
      <c r="L30" s="55"/>
      <c r="M30" s="55"/>
      <c r="N30" s="55"/>
      <c r="O30" s="63"/>
      <c r="P30" s="18">
        <f t="shared" si="6"/>
        <v>0</v>
      </c>
    </row>
    <row r="31" spans="1:16" s="19" customFormat="1" x14ac:dyDescent="0.25">
      <c r="A31" s="15" t="s">
        <v>55</v>
      </c>
      <c r="B31" s="16">
        <v>653</v>
      </c>
      <c r="C31" s="15" t="s">
        <v>53</v>
      </c>
      <c r="D31" s="17">
        <v>6300000</v>
      </c>
      <c r="E31" s="17"/>
      <c r="F31" s="17"/>
      <c r="G31" s="17"/>
      <c r="H31" s="17">
        <v>1000000</v>
      </c>
      <c r="I31" s="17">
        <v>5300000</v>
      </c>
      <c r="J31" s="17"/>
      <c r="K31" s="17"/>
      <c r="L31" s="17"/>
      <c r="M31" s="17"/>
      <c r="N31" s="17"/>
      <c r="O31" s="17">
        <f t="shared" si="2"/>
        <v>6300000</v>
      </c>
      <c r="P31" s="18">
        <f t="shared" si="6"/>
        <v>0</v>
      </c>
    </row>
    <row r="32" spans="1:16" x14ac:dyDescent="0.25">
      <c r="A32" s="52" t="s">
        <v>54</v>
      </c>
      <c r="B32" s="54"/>
      <c r="C32" s="52"/>
      <c r="D32" s="53"/>
      <c r="E32" s="55"/>
      <c r="F32" s="55"/>
      <c r="G32" s="55"/>
      <c r="H32" s="55"/>
      <c r="I32" s="55"/>
      <c r="J32" s="55"/>
      <c r="K32" s="55"/>
      <c r="L32" s="55"/>
      <c r="M32" s="55"/>
      <c r="N32" s="55"/>
      <c r="O32" s="63">
        <f t="shared" si="2"/>
        <v>0</v>
      </c>
      <c r="P32" s="18">
        <f t="shared" si="6"/>
        <v>0</v>
      </c>
    </row>
    <row r="33" spans="1:16" s="19" customFormat="1" x14ac:dyDescent="0.25">
      <c r="A33" s="15" t="s">
        <v>58</v>
      </c>
      <c r="B33" s="16">
        <v>653</v>
      </c>
      <c r="C33" s="15" t="s">
        <v>56</v>
      </c>
      <c r="D33" s="17">
        <v>700000</v>
      </c>
      <c r="E33" s="17"/>
      <c r="F33" s="17"/>
      <c r="G33" s="17"/>
      <c r="H33" s="17">
        <v>700000</v>
      </c>
      <c r="I33" s="17"/>
      <c r="J33" s="17"/>
      <c r="K33" s="17"/>
      <c r="L33" s="17"/>
      <c r="M33" s="17"/>
      <c r="N33" s="17"/>
      <c r="O33" s="17">
        <f t="shared" si="2"/>
        <v>700000</v>
      </c>
      <c r="P33" s="18">
        <f t="shared" si="6"/>
        <v>0</v>
      </c>
    </row>
    <row r="34" spans="1:16" x14ac:dyDescent="0.25">
      <c r="A34" s="52" t="s">
        <v>57</v>
      </c>
      <c r="B34" s="54"/>
      <c r="C34" s="52"/>
      <c r="D34" s="53"/>
      <c r="E34" s="55"/>
      <c r="F34" s="55"/>
      <c r="G34" s="55"/>
      <c r="H34" s="55"/>
      <c r="I34" s="55"/>
      <c r="J34" s="55"/>
      <c r="K34" s="55"/>
      <c r="L34" s="55"/>
      <c r="M34" s="55"/>
      <c r="N34" s="55"/>
      <c r="O34" s="63">
        <f t="shared" si="2"/>
        <v>0</v>
      </c>
      <c r="P34" s="18">
        <f t="shared" si="6"/>
        <v>0</v>
      </c>
    </row>
    <row r="35" spans="1:16" s="19" customFormat="1" x14ac:dyDescent="0.25">
      <c r="A35" s="15" t="s">
        <v>61</v>
      </c>
      <c r="B35" s="16">
        <v>642</v>
      </c>
      <c r="C35" s="15" t="s">
        <v>59</v>
      </c>
      <c r="D35" s="17">
        <v>100000</v>
      </c>
      <c r="E35" s="17"/>
      <c r="F35" s="17"/>
      <c r="G35" s="17"/>
      <c r="H35" s="17">
        <v>100000</v>
      </c>
      <c r="I35" s="17"/>
      <c r="J35" s="17"/>
      <c r="K35" s="17"/>
      <c r="L35" s="17"/>
      <c r="M35" s="17"/>
      <c r="N35" s="17"/>
      <c r="O35" s="17">
        <f t="shared" si="2"/>
        <v>100000</v>
      </c>
      <c r="P35" s="18">
        <f t="shared" si="6"/>
        <v>0</v>
      </c>
    </row>
    <row r="36" spans="1:16" x14ac:dyDescent="0.25">
      <c r="A36" s="52" t="s">
        <v>60</v>
      </c>
      <c r="B36" s="54"/>
      <c r="C36" s="52"/>
      <c r="D36" s="53"/>
      <c r="E36" s="55"/>
      <c r="F36" s="55"/>
      <c r="G36" s="55"/>
      <c r="H36" s="55"/>
      <c r="I36" s="55"/>
      <c r="J36" s="55"/>
      <c r="K36" s="55"/>
      <c r="L36" s="55"/>
      <c r="M36" s="55"/>
      <c r="N36" s="55"/>
      <c r="O36" s="63"/>
      <c r="P36" s="18">
        <f t="shared" si="6"/>
        <v>0</v>
      </c>
    </row>
    <row r="37" spans="1:16" s="19" customFormat="1" x14ac:dyDescent="0.25">
      <c r="A37" s="15" t="s">
        <v>64</v>
      </c>
      <c r="B37" s="16">
        <v>652</v>
      </c>
      <c r="C37" s="15" t="s">
        <v>62</v>
      </c>
      <c r="D37" s="17">
        <v>100000</v>
      </c>
      <c r="E37" s="17"/>
      <c r="F37" s="17"/>
      <c r="G37" s="17"/>
      <c r="H37" s="17">
        <v>100000</v>
      </c>
      <c r="I37" s="17"/>
      <c r="J37" s="17"/>
      <c r="K37" s="17"/>
      <c r="L37" s="17"/>
      <c r="M37" s="17"/>
      <c r="N37" s="17"/>
      <c r="O37" s="17">
        <f t="shared" si="2"/>
        <v>100000</v>
      </c>
      <c r="P37" s="18">
        <f t="shared" si="6"/>
        <v>0</v>
      </c>
    </row>
    <row r="38" spans="1:16" x14ac:dyDescent="0.25">
      <c r="A38" s="52" t="s">
        <v>63</v>
      </c>
      <c r="B38" s="54"/>
      <c r="C38" s="52"/>
      <c r="D38" s="53"/>
      <c r="E38" s="55"/>
      <c r="F38" s="55"/>
      <c r="G38" s="55"/>
      <c r="H38" s="55"/>
      <c r="I38" s="55"/>
      <c r="J38" s="55"/>
      <c r="K38" s="55"/>
      <c r="L38" s="55"/>
      <c r="M38" s="55"/>
      <c r="N38" s="55"/>
      <c r="O38" s="63"/>
      <c r="P38" s="18">
        <f t="shared" si="6"/>
        <v>0</v>
      </c>
    </row>
    <row r="39" spans="1:16" s="19" customFormat="1" x14ac:dyDescent="0.25">
      <c r="A39" s="15" t="s">
        <v>67</v>
      </c>
      <c r="B39" s="16">
        <v>642</v>
      </c>
      <c r="C39" s="15" t="s">
        <v>65</v>
      </c>
      <c r="D39" s="17">
        <v>10000</v>
      </c>
      <c r="E39" s="17"/>
      <c r="F39" s="17"/>
      <c r="G39" s="17"/>
      <c r="H39" s="17">
        <v>10000</v>
      </c>
      <c r="I39" s="17"/>
      <c r="J39" s="17"/>
      <c r="K39" s="17"/>
      <c r="L39" s="17"/>
      <c r="M39" s="17"/>
      <c r="N39" s="17"/>
      <c r="O39" s="17">
        <f t="shared" si="2"/>
        <v>10000</v>
      </c>
      <c r="P39" s="18">
        <f t="shared" si="6"/>
        <v>0</v>
      </c>
    </row>
    <row r="40" spans="1:16" x14ac:dyDescent="0.25">
      <c r="A40" s="52" t="s">
        <v>66</v>
      </c>
      <c r="B40" s="54"/>
      <c r="C40" s="52"/>
      <c r="D40" s="53"/>
      <c r="E40" s="55"/>
      <c r="F40" s="55"/>
      <c r="G40" s="55"/>
      <c r="H40" s="55"/>
      <c r="I40" s="55"/>
      <c r="J40" s="55"/>
      <c r="K40" s="55"/>
      <c r="L40" s="55"/>
      <c r="M40" s="55"/>
      <c r="N40" s="55"/>
      <c r="O40" s="63"/>
      <c r="P40" s="18">
        <f t="shared" si="6"/>
        <v>0</v>
      </c>
    </row>
    <row r="41" spans="1:16" s="19" customFormat="1" ht="30" x14ac:dyDescent="0.25">
      <c r="A41" s="15" t="s">
        <v>70</v>
      </c>
      <c r="B41" s="16">
        <v>642</v>
      </c>
      <c r="C41" s="15" t="s">
        <v>68</v>
      </c>
      <c r="D41" s="17">
        <v>50000</v>
      </c>
      <c r="E41" s="17"/>
      <c r="F41" s="17"/>
      <c r="G41" s="17"/>
      <c r="H41" s="17">
        <v>50000</v>
      </c>
      <c r="I41" s="17"/>
      <c r="J41" s="17"/>
      <c r="K41" s="17"/>
      <c r="L41" s="17"/>
      <c r="M41" s="17"/>
      <c r="N41" s="17"/>
      <c r="O41" s="17">
        <f t="shared" si="2"/>
        <v>50000</v>
      </c>
      <c r="P41" s="18">
        <f t="shared" si="6"/>
        <v>0</v>
      </c>
    </row>
    <row r="42" spans="1:16" x14ac:dyDescent="0.25">
      <c r="A42" s="52" t="s">
        <v>69</v>
      </c>
      <c r="B42" s="54"/>
      <c r="C42" s="52"/>
      <c r="D42" s="53"/>
      <c r="E42" s="55"/>
      <c r="F42" s="55"/>
      <c r="G42" s="55"/>
      <c r="H42" s="55"/>
      <c r="I42" s="55"/>
      <c r="J42" s="55"/>
      <c r="K42" s="55"/>
      <c r="L42" s="55"/>
      <c r="M42" s="55"/>
      <c r="N42" s="55"/>
      <c r="O42" s="63"/>
      <c r="P42" s="18">
        <f t="shared" si="6"/>
        <v>0</v>
      </c>
    </row>
    <row r="43" spans="1:16" s="19" customFormat="1" ht="30" x14ac:dyDescent="0.25">
      <c r="A43" s="15" t="s">
        <v>72</v>
      </c>
      <c r="B43" s="16">
        <v>642</v>
      </c>
      <c r="C43" s="15" t="s">
        <v>71</v>
      </c>
      <c r="D43" s="17">
        <v>9000</v>
      </c>
      <c r="E43" s="17"/>
      <c r="F43" s="17"/>
      <c r="G43" s="17"/>
      <c r="H43" s="17"/>
      <c r="I43" s="17"/>
      <c r="J43" s="17"/>
      <c r="K43" s="17">
        <v>9000</v>
      </c>
      <c r="L43" s="17"/>
      <c r="M43" s="17"/>
      <c r="N43" s="17"/>
      <c r="O43" s="17">
        <f t="shared" si="2"/>
        <v>9000</v>
      </c>
      <c r="P43" s="18">
        <f t="shared" si="6"/>
        <v>0</v>
      </c>
    </row>
    <row r="44" spans="1:16" s="19" customFormat="1" x14ac:dyDescent="0.25">
      <c r="A44" s="15" t="s">
        <v>74</v>
      </c>
      <c r="B44" s="16">
        <v>652</v>
      </c>
      <c r="C44" s="15" t="s">
        <v>73</v>
      </c>
      <c r="D44" s="17">
        <v>10000</v>
      </c>
      <c r="E44" s="17"/>
      <c r="F44" s="17"/>
      <c r="G44" s="17"/>
      <c r="H44" s="17">
        <v>10000</v>
      </c>
      <c r="I44" s="17"/>
      <c r="J44" s="17"/>
      <c r="K44" s="17"/>
      <c r="L44" s="17"/>
      <c r="M44" s="17"/>
      <c r="N44" s="17"/>
      <c r="O44" s="17">
        <f t="shared" si="2"/>
        <v>10000</v>
      </c>
      <c r="P44" s="18">
        <f t="shared" si="6"/>
        <v>0</v>
      </c>
    </row>
    <row r="45" spans="1:16" s="19" customFormat="1" ht="45" x14ac:dyDescent="0.25">
      <c r="A45" s="15" t="s">
        <v>192</v>
      </c>
      <c r="B45" s="16">
        <v>652</v>
      </c>
      <c r="C45" s="15" t="s">
        <v>75</v>
      </c>
      <c r="D45" s="17">
        <v>4000</v>
      </c>
      <c r="E45" s="17"/>
      <c r="F45" s="17"/>
      <c r="G45" s="17"/>
      <c r="H45" s="17">
        <v>4000</v>
      </c>
      <c r="I45" s="17"/>
      <c r="J45" s="17"/>
      <c r="K45" s="17"/>
      <c r="L45" s="17"/>
      <c r="M45" s="17"/>
      <c r="N45" s="17"/>
      <c r="O45" s="17">
        <f t="shared" si="2"/>
        <v>4000</v>
      </c>
      <c r="P45" s="18">
        <f t="shared" si="6"/>
        <v>0</v>
      </c>
    </row>
    <row r="46" spans="1:16" x14ac:dyDescent="0.25">
      <c r="A46" s="52" t="s">
        <v>76</v>
      </c>
      <c r="B46" s="54"/>
      <c r="C46" s="52"/>
      <c r="D46" s="53"/>
      <c r="E46" s="55"/>
      <c r="F46" s="55"/>
      <c r="G46" s="55"/>
      <c r="H46" s="55"/>
      <c r="I46" s="55"/>
      <c r="J46" s="55"/>
      <c r="K46" s="55"/>
      <c r="L46" s="55"/>
      <c r="M46" s="55"/>
      <c r="N46" s="55"/>
      <c r="O46" s="63"/>
      <c r="P46" s="18">
        <f t="shared" si="6"/>
        <v>0</v>
      </c>
    </row>
    <row r="47" spans="1:16" s="19" customFormat="1" ht="30" x14ac:dyDescent="0.25">
      <c r="A47" s="15" t="s">
        <v>82</v>
      </c>
      <c r="B47" s="16">
        <v>633</v>
      </c>
      <c r="C47" s="15" t="s">
        <v>78</v>
      </c>
      <c r="D47" s="17">
        <v>90000</v>
      </c>
      <c r="E47" s="17">
        <v>90000</v>
      </c>
      <c r="F47" s="17"/>
      <c r="G47" s="17"/>
      <c r="H47" s="17"/>
      <c r="I47" s="17"/>
      <c r="J47" s="17"/>
      <c r="K47" s="17"/>
      <c r="L47" s="17"/>
      <c r="M47" s="17"/>
      <c r="N47" s="17"/>
      <c r="O47" s="17">
        <f t="shared" si="2"/>
        <v>90000</v>
      </c>
      <c r="P47" s="18">
        <f t="shared" si="6"/>
        <v>0</v>
      </c>
    </row>
    <row r="48" spans="1:16" s="19" customFormat="1" hidden="1" x14ac:dyDescent="0.25">
      <c r="A48" s="15" t="s">
        <v>79</v>
      </c>
      <c r="B48" s="16"/>
      <c r="C48" s="15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>
        <f t="shared" si="2"/>
        <v>0</v>
      </c>
      <c r="P48" s="18">
        <f t="shared" si="6"/>
        <v>0</v>
      </c>
    </row>
    <row r="49" spans="1:16" s="19" customFormat="1" hidden="1" x14ac:dyDescent="0.25">
      <c r="A49" s="15" t="s">
        <v>80</v>
      </c>
      <c r="B49" s="16"/>
      <c r="C49" s="15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>
        <f t="shared" si="2"/>
        <v>0</v>
      </c>
      <c r="P49" s="18">
        <f t="shared" si="6"/>
        <v>0</v>
      </c>
    </row>
    <row r="50" spans="1:16" s="19" customFormat="1" hidden="1" x14ac:dyDescent="0.25">
      <c r="A50" s="15"/>
      <c r="B50" s="16"/>
      <c r="C50" s="15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>
        <f t="shared" si="2"/>
        <v>0</v>
      </c>
      <c r="P50" s="18">
        <f t="shared" si="6"/>
        <v>0</v>
      </c>
    </row>
    <row r="51" spans="1:16" ht="23.25" customHeight="1" x14ac:dyDescent="0.25">
      <c r="A51" s="52" t="s">
        <v>81</v>
      </c>
      <c r="B51" s="54"/>
      <c r="C51" s="52"/>
      <c r="D51" s="53"/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63"/>
      <c r="P51" s="18">
        <f t="shared" si="6"/>
        <v>0</v>
      </c>
    </row>
    <row r="52" spans="1:16" s="19" customFormat="1" ht="30" x14ac:dyDescent="0.25">
      <c r="A52" s="15" t="s">
        <v>83</v>
      </c>
      <c r="B52" s="16">
        <v>633</v>
      </c>
      <c r="C52" s="15" t="s">
        <v>178</v>
      </c>
      <c r="D52" s="17">
        <v>18750</v>
      </c>
      <c r="E52" s="17"/>
      <c r="F52" s="17"/>
      <c r="G52" s="17"/>
      <c r="H52" s="17"/>
      <c r="I52" s="17"/>
      <c r="J52" s="17"/>
      <c r="K52" s="17"/>
      <c r="L52" s="17">
        <v>18750</v>
      </c>
      <c r="M52" s="17"/>
      <c r="N52" s="17"/>
      <c r="O52" s="17">
        <f t="shared" si="2"/>
        <v>18750</v>
      </c>
      <c r="P52" s="18">
        <f t="shared" si="6"/>
        <v>0</v>
      </c>
    </row>
    <row r="53" spans="1:16" s="19" customFormat="1" ht="30" x14ac:dyDescent="0.25">
      <c r="A53" s="15" t="s">
        <v>77</v>
      </c>
      <c r="B53" s="16">
        <v>633</v>
      </c>
      <c r="C53" s="15" t="s">
        <v>84</v>
      </c>
      <c r="D53" s="17">
        <v>0</v>
      </c>
      <c r="E53" s="17"/>
      <c r="F53" s="17"/>
      <c r="G53" s="17"/>
      <c r="H53" s="17">
        <v>0</v>
      </c>
      <c r="I53" s="17"/>
      <c r="J53" s="17"/>
      <c r="K53" s="17"/>
      <c r="L53" s="17"/>
      <c r="M53" s="17"/>
      <c r="N53" s="17"/>
      <c r="O53" s="17">
        <f t="shared" si="2"/>
        <v>0</v>
      </c>
      <c r="P53" s="18">
        <f t="shared" si="6"/>
        <v>0</v>
      </c>
    </row>
    <row r="54" spans="1:16" s="19" customFormat="1" x14ac:dyDescent="0.25">
      <c r="A54" s="15" t="s">
        <v>79</v>
      </c>
      <c r="B54" s="16">
        <v>633</v>
      </c>
      <c r="C54" s="15" t="s">
        <v>179</v>
      </c>
      <c r="D54" s="17"/>
      <c r="E54" s="17"/>
      <c r="F54" s="17"/>
      <c r="G54" s="17"/>
      <c r="H54" s="17">
        <v>0</v>
      </c>
      <c r="I54" s="17"/>
      <c r="J54" s="17"/>
      <c r="K54" s="17"/>
      <c r="L54" s="17"/>
      <c r="M54" s="17"/>
      <c r="N54" s="17"/>
      <c r="O54" s="17"/>
      <c r="P54" s="18">
        <f t="shared" ref="P54:P55" si="7">D54-O54</f>
        <v>0</v>
      </c>
    </row>
    <row r="55" spans="1:16" s="19" customFormat="1" ht="30" x14ac:dyDescent="0.25">
      <c r="A55" s="15" t="s">
        <v>80</v>
      </c>
      <c r="B55" s="16">
        <v>633</v>
      </c>
      <c r="C55" s="15" t="s">
        <v>85</v>
      </c>
      <c r="D55" s="17">
        <v>0</v>
      </c>
      <c r="E55" s="17"/>
      <c r="F55" s="17"/>
      <c r="G55" s="17"/>
      <c r="H55" s="17"/>
      <c r="I55" s="17"/>
      <c r="J55" s="17"/>
      <c r="K55" s="17"/>
      <c r="L55" s="17">
        <v>0</v>
      </c>
      <c r="M55" s="17"/>
      <c r="N55" s="17"/>
      <c r="O55" s="17">
        <f t="shared" si="2"/>
        <v>0</v>
      </c>
      <c r="P55" s="18">
        <f t="shared" si="7"/>
        <v>0</v>
      </c>
    </row>
    <row r="56" spans="1:16" s="19" customFormat="1" ht="30" x14ac:dyDescent="0.25">
      <c r="A56" s="15" t="s">
        <v>87</v>
      </c>
      <c r="B56" s="16">
        <v>633</v>
      </c>
      <c r="C56" s="15" t="s">
        <v>93</v>
      </c>
      <c r="D56" s="17">
        <v>45000</v>
      </c>
      <c r="E56" s="17"/>
      <c r="F56" s="17"/>
      <c r="G56" s="17"/>
      <c r="H56" s="17"/>
      <c r="I56" s="17"/>
      <c r="J56" s="17"/>
      <c r="K56" s="17"/>
      <c r="L56" s="17">
        <v>45000</v>
      </c>
      <c r="M56" s="17"/>
      <c r="N56" s="17"/>
      <c r="O56" s="17">
        <f>SUM(E56:N56)</f>
        <v>45000</v>
      </c>
      <c r="P56" s="18">
        <f t="shared" ref="P56:P87" si="8">D56-O56</f>
        <v>0</v>
      </c>
    </row>
    <row r="57" spans="1:16" s="19" customFormat="1" ht="30" x14ac:dyDescent="0.25">
      <c r="A57" s="15" t="s">
        <v>88</v>
      </c>
      <c r="B57" s="16">
        <v>633</v>
      </c>
      <c r="C57" s="15" t="s">
        <v>174</v>
      </c>
      <c r="D57" s="17">
        <v>0</v>
      </c>
      <c r="E57" s="17">
        <v>0</v>
      </c>
      <c r="F57" s="17"/>
      <c r="G57" s="17"/>
      <c r="H57" s="17"/>
      <c r="I57" s="17"/>
      <c r="J57" s="17"/>
      <c r="K57" s="17"/>
      <c r="L57" s="17"/>
      <c r="M57" s="17"/>
      <c r="N57" s="17"/>
      <c r="O57" s="17">
        <f t="shared" si="2"/>
        <v>0</v>
      </c>
      <c r="P57" s="18">
        <f t="shared" si="8"/>
        <v>0</v>
      </c>
    </row>
    <row r="58" spans="1:16" s="19" customFormat="1" ht="30" x14ac:dyDescent="0.25">
      <c r="A58" s="15" t="s">
        <v>89</v>
      </c>
      <c r="B58" s="16">
        <v>633</v>
      </c>
      <c r="C58" s="15" t="s">
        <v>175</v>
      </c>
      <c r="D58" s="17">
        <v>0</v>
      </c>
      <c r="E58" s="17">
        <v>0</v>
      </c>
      <c r="F58" s="17"/>
      <c r="G58" s="17"/>
      <c r="H58" s="17"/>
      <c r="I58" s="17"/>
      <c r="J58" s="17"/>
      <c r="K58" s="17"/>
      <c r="L58" s="17"/>
      <c r="M58" s="17"/>
      <c r="N58" s="17"/>
      <c r="O58" s="17">
        <f t="shared" si="2"/>
        <v>0</v>
      </c>
      <c r="P58" s="18">
        <f t="shared" si="8"/>
        <v>0</v>
      </c>
    </row>
    <row r="59" spans="1:16" s="19" customFormat="1" ht="30" x14ac:dyDescent="0.25">
      <c r="A59" s="15" t="s">
        <v>90</v>
      </c>
      <c r="B59" s="16">
        <v>633</v>
      </c>
      <c r="C59" s="15" t="s">
        <v>176</v>
      </c>
      <c r="D59" s="17">
        <v>200000</v>
      </c>
      <c r="E59" s="17">
        <v>200000</v>
      </c>
      <c r="F59" s="17"/>
      <c r="G59" s="17"/>
      <c r="H59" s="17"/>
      <c r="I59" s="17"/>
      <c r="J59" s="17"/>
      <c r="K59" s="17"/>
      <c r="L59" s="17"/>
      <c r="M59" s="17"/>
      <c r="N59" s="17"/>
      <c r="O59" s="17">
        <f t="shared" si="2"/>
        <v>200000</v>
      </c>
      <c r="P59" s="18">
        <f t="shared" si="8"/>
        <v>0</v>
      </c>
    </row>
    <row r="60" spans="1:16" s="19" customFormat="1" hidden="1" x14ac:dyDescent="0.25">
      <c r="A60" s="15" t="s">
        <v>90</v>
      </c>
      <c r="B60" s="16">
        <v>633</v>
      </c>
      <c r="C60" s="15"/>
      <c r="D60" s="17">
        <v>0</v>
      </c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>
        <f t="shared" si="2"/>
        <v>0</v>
      </c>
      <c r="P60" s="18">
        <f t="shared" si="8"/>
        <v>0</v>
      </c>
    </row>
    <row r="61" spans="1:16" s="19" customFormat="1" ht="21.6" hidden="1" customHeight="1" x14ac:dyDescent="0.25">
      <c r="A61" s="15" t="s">
        <v>91</v>
      </c>
      <c r="B61" s="16">
        <v>633</v>
      </c>
      <c r="C61" s="15"/>
      <c r="D61" s="17">
        <v>0</v>
      </c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>
        <f t="shared" si="2"/>
        <v>0</v>
      </c>
      <c r="P61" s="18">
        <f t="shared" si="8"/>
        <v>0</v>
      </c>
    </row>
    <row r="62" spans="1:16" s="19" customFormat="1" hidden="1" x14ac:dyDescent="0.25">
      <c r="A62" s="15" t="s">
        <v>92</v>
      </c>
      <c r="B62" s="16">
        <v>633</v>
      </c>
      <c r="C62" s="15"/>
      <c r="D62" s="17">
        <v>0</v>
      </c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>
        <f t="shared" si="2"/>
        <v>0</v>
      </c>
      <c r="P62" s="18">
        <f t="shared" si="8"/>
        <v>0</v>
      </c>
    </row>
    <row r="63" spans="1:16" s="19" customFormat="1" hidden="1" x14ac:dyDescent="0.25">
      <c r="A63" s="15" t="s">
        <v>87</v>
      </c>
      <c r="B63" s="16"/>
      <c r="P63" s="18">
        <f t="shared" si="8"/>
        <v>0</v>
      </c>
    </row>
    <row r="64" spans="1:16" hidden="1" x14ac:dyDescent="0.25">
      <c r="A64" s="15" t="s">
        <v>94</v>
      </c>
      <c r="B64" s="20"/>
      <c r="C64" s="20"/>
      <c r="D64" s="17">
        <v>0</v>
      </c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7">
        <f t="shared" si="2"/>
        <v>0</v>
      </c>
      <c r="P64" s="18">
        <f t="shared" si="8"/>
        <v>0</v>
      </c>
    </row>
    <row r="65" spans="1:16" s="19" customFormat="1" hidden="1" x14ac:dyDescent="0.25">
      <c r="A65" s="15" t="s">
        <v>95</v>
      </c>
      <c r="B65" s="16"/>
      <c r="C65" s="15"/>
      <c r="D65" s="17">
        <v>0</v>
      </c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>
        <f t="shared" si="2"/>
        <v>0</v>
      </c>
      <c r="P65" s="18">
        <f t="shared" si="8"/>
        <v>0</v>
      </c>
    </row>
    <row r="66" spans="1:16" s="19" customFormat="1" hidden="1" x14ac:dyDescent="0.25">
      <c r="A66" s="15" t="s">
        <v>96</v>
      </c>
      <c r="B66" s="16"/>
      <c r="C66" s="15"/>
      <c r="D66" s="17">
        <v>0</v>
      </c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>
        <f t="shared" si="2"/>
        <v>0</v>
      </c>
      <c r="P66" s="18">
        <f t="shared" si="8"/>
        <v>0</v>
      </c>
    </row>
    <row r="67" spans="1:16" s="19" customFormat="1" hidden="1" x14ac:dyDescent="0.25">
      <c r="A67" s="15" t="s">
        <v>97</v>
      </c>
      <c r="B67" s="16"/>
      <c r="C67" s="15"/>
      <c r="D67" s="17">
        <v>0</v>
      </c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>
        <f t="shared" si="2"/>
        <v>0</v>
      </c>
      <c r="P67" s="18">
        <f t="shared" si="8"/>
        <v>0</v>
      </c>
    </row>
    <row r="68" spans="1:16" s="19" customFormat="1" hidden="1" x14ac:dyDescent="0.25">
      <c r="A68" s="15" t="s">
        <v>98</v>
      </c>
      <c r="B68" s="16"/>
      <c r="C68" s="15"/>
      <c r="D68" s="17">
        <v>0</v>
      </c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>
        <f t="shared" si="2"/>
        <v>0</v>
      </c>
      <c r="P68" s="18">
        <f t="shared" si="8"/>
        <v>0</v>
      </c>
    </row>
    <row r="69" spans="1:16" s="19" customFormat="1" hidden="1" x14ac:dyDescent="0.25">
      <c r="A69" s="15" t="s">
        <v>99</v>
      </c>
      <c r="B69" s="16"/>
      <c r="C69" s="15"/>
      <c r="D69" s="17">
        <v>0</v>
      </c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>
        <f t="shared" si="2"/>
        <v>0</v>
      </c>
      <c r="P69" s="18">
        <f t="shared" si="8"/>
        <v>0</v>
      </c>
    </row>
    <row r="70" spans="1:16" s="19" customFormat="1" hidden="1" x14ac:dyDescent="0.25">
      <c r="A70" s="15" t="s">
        <v>100</v>
      </c>
      <c r="B70" s="16"/>
      <c r="C70" s="15"/>
      <c r="D70" s="17">
        <v>0</v>
      </c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>
        <f t="shared" ref="O70:O101" si="9">SUM(E70:N70)</f>
        <v>0</v>
      </c>
      <c r="P70" s="18">
        <f t="shared" si="8"/>
        <v>0</v>
      </c>
    </row>
    <row r="71" spans="1:16" s="19" customFormat="1" hidden="1" x14ac:dyDescent="0.25">
      <c r="A71" s="15" t="s">
        <v>101</v>
      </c>
      <c r="B71" s="16"/>
      <c r="C71" s="15"/>
      <c r="D71" s="17">
        <v>0</v>
      </c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>
        <f t="shared" si="9"/>
        <v>0</v>
      </c>
      <c r="P71" s="18">
        <f t="shared" si="8"/>
        <v>0</v>
      </c>
    </row>
    <row r="72" spans="1:16" s="19" customFormat="1" hidden="1" x14ac:dyDescent="0.25">
      <c r="A72" s="15" t="s">
        <v>102</v>
      </c>
      <c r="B72" s="16"/>
      <c r="C72" s="15"/>
      <c r="D72" s="17">
        <v>0</v>
      </c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>
        <f t="shared" si="9"/>
        <v>0</v>
      </c>
      <c r="P72" s="18">
        <f t="shared" si="8"/>
        <v>0</v>
      </c>
    </row>
    <row r="73" spans="1:16" s="19" customFormat="1" hidden="1" x14ac:dyDescent="0.25">
      <c r="A73" s="15" t="s">
        <v>103</v>
      </c>
      <c r="B73" s="16"/>
      <c r="C73" s="15"/>
      <c r="D73" s="17">
        <v>0</v>
      </c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>
        <f t="shared" si="9"/>
        <v>0</v>
      </c>
      <c r="P73" s="18">
        <f t="shared" si="8"/>
        <v>0</v>
      </c>
    </row>
    <row r="74" spans="1:16" s="19" customFormat="1" hidden="1" x14ac:dyDescent="0.25">
      <c r="A74" s="15" t="s">
        <v>104</v>
      </c>
      <c r="B74" s="16"/>
      <c r="C74" s="15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>
        <f t="shared" si="9"/>
        <v>0</v>
      </c>
      <c r="P74" s="18">
        <f t="shared" si="8"/>
        <v>0</v>
      </c>
    </row>
    <row r="75" spans="1:16" x14ac:dyDescent="0.25">
      <c r="A75" s="52" t="s">
        <v>105</v>
      </c>
      <c r="B75" s="54"/>
      <c r="C75" s="52"/>
      <c r="D75" s="53"/>
      <c r="E75" s="55"/>
      <c r="F75" s="55"/>
      <c r="G75" s="55"/>
      <c r="H75" s="55"/>
      <c r="I75" s="55"/>
      <c r="J75" s="55"/>
      <c r="K75" s="55"/>
      <c r="L75" s="55"/>
      <c r="M75" s="55"/>
      <c r="N75" s="55"/>
      <c r="O75" s="63">
        <f t="shared" si="9"/>
        <v>0</v>
      </c>
      <c r="P75" s="18">
        <f t="shared" si="8"/>
        <v>0</v>
      </c>
    </row>
    <row r="76" spans="1:16" s="19" customFormat="1" ht="30" x14ac:dyDescent="0.25">
      <c r="A76" s="15" t="s">
        <v>92</v>
      </c>
      <c r="B76" s="16">
        <v>611</v>
      </c>
      <c r="C76" s="15" t="s">
        <v>107</v>
      </c>
      <c r="D76" s="17">
        <f>D8*2.2%</f>
        <v>440000.00000000006</v>
      </c>
      <c r="E76" s="17"/>
      <c r="F76" s="17"/>
      <c r="G76" s="17"/>
      <c r="H76" s="17"/>
      <c r="I76" s="17"/>
      <c r="J76" s="17"/>
      <c r="K76" s="17"/>
      <c r="L76" s="17">
        <v>440000</v>
      </c>
      <c r="M76" s="17"/>
      <c r="N76" s="17"/>
      <c r="O76" s="17">
        <f t="shared" si="9"/>
        <v>440000</v>
      </c>
      <c r="P76" s="18">
        <f t="shared" si="8"/>
        <v>0</v>
      </c>
    </row>
    <row r="77" spans="1:16" s="19" customFormat="1" ht="30" x14ac:dyDescent="0.25">
      <c r="A77" s="15" t="s">
        <v>193</v>
      </c>
      <c r="B77" s="16">
        <v>635</v>
      </c>
      <c r="C77" s="15" t="s">
        <v>109</v>
      </c>
      <c r="D77" s="17">
        <v>900000</v>
      </c>
      <c r="E77" s="17"/>
      <c r="F77" s="17"/>
      <c r="G77" s="17"/>
      <c r="H77" s="17"/>
      <c r="I77" s="17"/>
      <c r="J77" s="17"/>
      <c r="K77" s="17"/>
      <c r="L77" s="17">
        <v>900000</v>
      </c>
      <c r="M77" s="17"/>
      <c r="N77" s="17"/>
      <c r="O77" s="17">
        <f t="shared" si="9"/>
        <v>900000</v>
      </c>
      <c r="P77" s="18">
        <f t="shared" si="8"/>
        <v>0</v>
      </c>
    </row>
    <row r="78" spans="1:16" s="19" customFormat="1" ht="30" x14ac:dyDescent="0.25">
      <c r="A78" s="15" t="s">
        <v>194</v>
      </c>
      <c r="B78" s="16">
        <v>635</v>
      </c>
      <c r="C78" s="15" t="s">
        <v>110</v>
      </c>
      <c r="D78" s="17">
        <v>200000</v>
      </c>
      <c r="E78" s="17"/>
      <c r="F78" s="17"/>
      <c r="G78" s="17"/>
      <c r="H78" s="17"/>
      <c r="I78" s="17"/>
      <c r="J78" s="17"/>
      <c r="K78" s="17"/>
      <c r="L78" s="17">
        <v>200000</v>
      </c>
      <c r="M78" s="17"/>
      <c r="N78" s="17"/>
      <c r="O78" s="17">
        <f t="shared" si="9"/>
        <v>200000</v>
      </c>
      <c r="P78" s="18">
        <f t="shared" si="8"/>
        <v>0</v>
      </c>
    </row>
    <row r="79" spans="1:16" x14ac:dyDescent="0.25">
      <c r="A79" s="52" t="s">
        <v>111</v>
      </c>
      <c r="B79" s="54"/>
      <c r="C79" s="52"/>
      <c r="D79" s="53"/>
      <c r="E79" s="55"/>
      <c r="F79" s="55"/>
      <c r="G79" s="55"/>
      <c r="H79" s="55"/>
      <c r="I79" s="55"/>
      <c r="J79" s="55"/>
      <c r="K79" s="55"/>
      <c r="L79" s="55"/>
      <c r="M79" s="55"/>
      <c r="N79" s="55"/>
      <c r="O79" s="63"/>
      <c r="P79" s="18">
        <f t="shared" si="8"/>
        <v>0</v>
      </c>
    </row>
    <row r="80" spans="1:16" s="19" customFormat="1" ht="30" x14ac:dyDescent="0.25">
      <c r="A80" s="15" t="s">
        <v>195</v>
      </c>
      <c r="B80" s="16">
        <v>611</v>
      </c>
      <c r="C80" s="15" t="s">
        <v>113</v>
      </c>
      <c r="D80" s="17">
        <f>D8*1.2%</f>
        <v>240000</v>
      </c>
      <c r="E80" s="17">
        <v>240000</v>
      </c>
      <c r="F80" s="17"/>
      <c r="G80" s="17"/>
      <c r="H80" s="17"/>
      <c r="I80" s="17"/>
      <c r="J80" s="17"/>
      <c r="K80" s="17"/>
      <c r="L80" s="17"/>
      <c r="M80" s="17"/>
      <c r="N80" s="17"/>
      <c r="O80" s="17">
        <f t="shared" si="9"/>
        <v>240000</v>
      </c>
      <c r="P80" s="18">
        <f t="shared" si="8"/>
        <v>0</v>
      </c>
    </row>
    <row r="81" spans="1:16" s="19" customFormat="1" ht="30" x14ac:dyDescent="0.25">
      <c r="A81" s="15" t="s">
        <v>196</v>
      </c>
      <c r="B81" s="16">
        <v>635</v>
      </c>
      <c r="C81" s="15" t="s">
        <v>114</v>
      </c>
      <c r="D81" s="17">
        <v>820000</v>
      </c>
      <c r="E81" s="17">
        <v>820000</v>
      </c>
      <c r="F81" s="17"/>
      <c r="G81" s="17"/>
      <c r="H81" s="17"/>
      <c r="I81" s="17"/>
      <c r="J81" s="17"/>
      <c r="K81" s="17"/>
      <c r="L81" s="17"/>
      <c r="M81" s="17"/>
      <c r="N81" s="17"/>
      <c r="O81" s="17">
        <f t="shared" si="9"/>
        <v>820000</v>
      </c>
      <c r="P81" s="18">
        <f t="shared" si="8"/>
        <v>0</v>
      </c>
    </row>
    <row r="82" spans="1:16" hidden="1" x14ac:dyDescent="0.25">
      <c r="A82" s="52" t="s">
        <v>115</v>
      </c>
      <c r="B82" s="54"/>
      <c r="C82" s="52"/>
      <c r="D82" s="53"/>
      <c r="E82" s="55"/>
      <c r="F82" s="55"/>
      <c r="G82" s="55"/>
      <c r="H82" s="55"/>
      <c r="I82" s="55"/>
      <c r="J82" s="55"/>
      <c r="K82" s="55"/>
      <c r="L82" s="55"/>
      <c r="M82" s="55"/>
      <c r="N82" s="55"/>
      <c r="O82" s="63"/>
      <c r="P82" s="18">
        <f t="shared" si="8"/>
        <v>0</v>
      </c>
    </row>
    <row r="83" spans="1:16" s="19" customFormat="1" hidden="1" x14ac:dyDescent="0.25">
      <c r="A83" s="15"/>
      <c r="B83" s="16"/>
      <c r="C83" s="15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>
        <f t="shared" si="9"/>
        <v>0</v>
      </c>
      <c r="P83" s="18">
        <f t="shared" si="8"/>
        <v>0</v>
      </c>
    </row>
    <row r="84" spans="1:16" x14ac:dyDescent="0.25">
      <c r="A84" s="52" t="s">
        <v>116</v>
      </c>
      <c r="B84" s="54"/>
      <c r="C84" s="52"/>
      <c r="D84" s="53"/>
      <c r="E84" s="55"/>
      <c r="F84" s="55"/>
      <c r="G84" s="55"/>
      <c r="H84" s="55"/>
      <c r="I84" s="55"/>
      <c r="J84" s="55"/>
      <c r="K84" s="55"/>
      <c r="L84" s="55"/>
      <c r="M84" s="55"/>
      <c r="N84" s="55"/>
      <c r="O84" s="63"/>
      <c r="P84" s="18">
        <f t="shared" si="8"/>
        <v>0</v>
      </c>
    </row>
    <row r="85" spans="1:16" ht="30" hidden="1" x14ac:dyDescent="0.25">
      <c r="A85" s="15" t="s">
        <v>96</v>
      </c>
      <c r="B85" s="16">
        <v>634</v>
      </c>
      <c r="C85" s="15" t="s">
        <v>167</v>
      </c>
      <c r="D85" s="17"/>
      <c r="E85" s="17"/>
      <c r="F85" s="17"/>
      <c r="G85" s="17"/>
      <c r="H85" s="17">
        <v>0</v>
      </c>
      <c r="I85" s="17"/>
      <c r="J85" s="17"/>
      <c r="K85" s="17"/>
      <c r="L85" s="17"/>
      <c r="M85" s="17"/>
      <c r="N85" s="17"/>
      <c r="O85" s="17">
        <f>SUM(E85:N85)</f>
        <v>0</v>
      </c>
      <c r="P85" s="18">
        <f t="shared" si="8"/>
        <v>0</v>
      </c>
    </row>
    <row r="86" spans="1:16" ht="30" hidden="1" x14ac:dyDescent="0.25">
      <c r="A86" s="15" t="s">
        <v>97</v>
      </c>
      <c r="B86" s="16">
        <v>634</v>
      </c>
      <c r="C86" s="15" t="s">
        <v>190</v>
      </c>
      <c r="D86" s="17"/>
      <c r="E86" s="17"/>
      <c r="F86" s="17"/>
      <c r="G86" s="17"/>
      <c r="H86" s="17">
        <v>0</v>
      </c>
      <c r="I86" s="17"/>
      <c r="J86" s="17"/>
      <c r="K86" s="17"/>
      <c r="L86" s="17"/>
      <c r="M86" s="17"/>
      <c r="N86" s="17"/>
      <c r="O86" s="17">
        <f t="shared" ref="O86:O87" si="10">SUM(E86:N86)</f>
        <v>0</v>
      </c>
      <c r="P86" s="18">
        <f t="shared" si="8"/>
        <v>0</v>
      </c>
    </row>
    <row r="87" spans="1:16" ht="30" hidden="1" x14ac:dyDescent="0.25">
      <c r="A87" s="15" t="s">
        <v>98</v>
      </c>
      <c r="B87" s="16">
        <v>634</v>
      </c>
      <c r="C87" s="15" t="s">
        <v>118</v>
      </c>
      <c r="D87" s="11"/>
      <c r="E87" s="11"/>
      <c r="F87" s="11"/>
      <c r="G87" s="11"/>
      <c r="H87" s="11">
        <v>0</v>
      </c>
      <c r="I87" s="11"/>
      <c r="J87" s="11"/>
      <c r="K87" s="11"/>
      <c r="L87" s="11"/>
      <c r="M87" s="11"/>
      <c r="N87" s="11"/>
      <c r="O87" s="17">
        <f t="shared" si="10"/>
        <v>0</v>
      </c>
      <c r="P87" s="18">
        <f t="shared" si="8"/>
        <v>0</v>
      </c>
    </row>
    <row r="88" spans="1:16" s="19" customFormat="1" ht="30" x14ac:dyDescent="0.25">
      <c r="A88" s="15" t="s">
        <v>99</v>
      </c>
      <c r="B88" s="16">
        <v>634</v>
      </c>
      <c r="C88" s="15" t="s">
        <v>119</v>
      </c>
      <c r="D88" s="17">
        <v>570000</v>
      </c>
      <c r="E88" s="17"/>
      <c r="F88" s="17"/>
      <c r="G88" s="17"/>
      <c r="H88" s="17"/>
      <c r="I88" s="17">
        <v>570000</v>
      </c>
      <c r="J88" s="17"/>
      <c r="K88" s="17"/>
      <c r="L88" s="17"/>
      <c r="M88" s="17"/>
      <c r="N88" s="17"/>
      <c r="O88" s="17">
        <f>SUM(E88:N88)</f>
        <v>570000</v>
      </c>
      <c r="P88" s="18">
        <f t="shared" ref="P88:P119" si="11">D88-O88</f>
        <v>0</v>
      </c>
    </row>
    <row r="89" spans="1:16" s="19" customFormat="1" ht="30" hidden="1" x14ac:dyDescent="0.25">
      <c r="A89" s="15" t="s">
        <v>100</v>
      </c>
      <c r="B89" s="16">
        <v>634</v>
      </c>
      <c r="C89" s="15" t="s">
        <v>117</v>
      </c>
      <c r="D89" s="11"/>
      <c r="E89" s="11"/>
      <c r="F89" s="11"/>
      <c r="G89" s="11"/>
      <c r="H89" s="11">
        <v>0</v>
      </c>
      <c r="I89" s="11"/>
      <c r="J89" s="11"/>
      <c r="K89" s="11"/>
      <c r="L89" s="11"/>
      <c r="M89" s="11"/>
      <c r="N89" s="11"/>
      <c r="O89" s="17">
        <f>SUM(E89:N89)</f>
        <v>0</v>
      </c>
      <c r="P89" s="18">
        <f t="shared" si="11"/>
        <v>0</v>
      </c>
    </row>
    <row r="90" spans="1:16" x14ac:dyDescent="0.25">
      <c r="A90" s="52" t="s">
        <v>168</v>
      </c>
      <c r="B90" s="54"/>
      <c r="C90" s="52"/>
      <c r="D90" s="53"/>
      <c r="E90" s="55"/>
      <c r="F90" s="55"/>
      <c r="G90" s="55"/>
      <c r="H90" s="55"/>
      <c r="I90" s="55"/>
      <c r="J90" s="55"/>
      <c r="K90" s="55"/>
      <c r="L90" s="55"/>
      <c r="M90" s="55"/>
      <c r="N90" s="55"/>
      <c r="O90" s="63"/>
      <c r="P90" s="18">
        <f t="shared" si="11"/>
        <v>0</v>
      </c>
    </row>
    <row r="91" spans="1:16" ht="30" x14ac:dyDescent="0.25">
      <c r="A91" s="22" t="s">
        <v>106</v>
      </c>
      <c r="B91" s="23">
        <v>638</v>
      </c>
      <c r="C91" s="15" t="s">
        <v>120</v>
      </c>
      <c r="D91" s="11">
        <v>255000</v>
      </c>
      <c r="E91" s="11"/>
      <c r="F91" s="11"/>
      <c r="G91" s="11"/>
      <c r="H91" s="11"/>
      <c r="I91" s="11"/>
      <c r="J91" s="11"/>
      <c r="K91" s="11"/>
      <c r="L91" s="11">
        <v>255000</v>
      </c>
      <c r="M91" s="11"/>
      <c r="N91" s="11"/>
      <c r="O91" s="17">
        <f t="shared" si="9"/>
        <v>255000</v>
      </c>
      <c r="P91" s="18">
        <f t="shared" si="11"/>
        <v>0</v>
      </c>
    </row>
    <row r="92" spans="1:16" ht="28.9" customHeight="1" x14ac:dyDescent="0.25">
      <c r="A92" s="15" t="s">
        <v>108</v>
      </c>
      <c r="B92" s="23">
        <v>638</v>
      </c>
      <c r="C92" s="15" t="s">
        <v>121</v>
      </c>
      <c r="D92" s="11">
        <v>106250</v>
      </c>
      <c r="E92" s="11"/>
      <c r="F92" s="11"/>
      <c r="G92" s="11"/>
      <c r="H92" s="11"/>
      <c r="I92" s="11"/>
      <c r="J92" s="11"/>
      <c r="K92" s="11"/>
      <c r="L92" s="11">
        <v>106250</v>
      </c>
      <c r="M92" s="11"/>
      <c r="N92" s="11"/>
      <c r="O92" s="17">
        <f t="shared" si="9"/>
        <v>106250</v>
      </c>
      <c r="P92" s="18">
        <f t="shared" si="11"/>
        <v>0</v>
      </c>
    </row>
    <row r="93" spans="1:16" s="19" customFormat="1" ht="30" hidden="1" x14ac:dyDescent="0.25">
      <c r="A93" s="22" t="s">
        <v>197</v>
      </c>
      <c r="B93" s="23">
        <v>638</v>
      </c>
      <c r="C93" s="15" t="s">
        <v>122</v>
      </c>
      <c r="D93" s="17"/>
      <c r="E93" s="17"/>
      <c r="F93" s="17"/>
      <c r="G93" s="17"/>
      <c r="H93" s="17"/>
      <c r="I93" s="17"/>
      <c r="J93" s="17"/>
      <c r="K93" s="17"/>
      <c r="L93" s="17">
        <v>0</v>
      </c>
      <c r="M93" s="17"/>
      <c r="N93" s="17"/>
      <c r="O93" s="17">
        <f t="shared" si="9"/>
        <v>0</v>
      </c>
      <c r="P93" s="18">
        <f t="shared" si="11"/>
        <v>0</v>
      </c>
    </row>
    <row r="94" spans="1:16" s="19" customFormat="1" hidden="1" x14ac:dyDescent="0.25">
      <c r="A94" s="22" t="s">
        <v>112</v>
      </c>
      <c r="B94" s="23">
        <v>638</v>
      </c>
      <c r="C94" s="15" t="s">
        <v>187</v>
      </c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7">
        <f t="shared" si="9"/>
        <v>0</v>
      </c>
      <c r="P94" s="18">
        <f t="shared" si="11"/>
        <v>0</v>
      </c>
    </row>
    <row r="95" spans="1:16" s="19" customFormat="1" hidden="1" x14ac:dyDescent="0.25">
      <c r="A95" s="22" t="s">
        <v>198</v>
      </c>
      <c r="B95" s="23">
        <v>638</v>
      </c>
      <c r="C95" s="15" t="s">
        <v>188</v>
      </c>
      <c r="D95" s="17"/>
      <c r="E95" s="17"/>
      <c r="F95" s="17"/>
      <c r="G95" s="17"/>
      <c r="H95" s="17"/>
      <c r="I95" s="17"/>
      <c r="J95" s="17"/>
      <c r="K95" s="17"/>
      <c r="L95" s="17"/>
      <c r="M95" s="17">
        <v>0</v>
      </c>
      <c r="N95" s="17"/>
      <c r="O95" s="17">
        <f t="shared" si="9"/>
        <v>0</v>
      </c>
      <c r="P95" s="18">
        <f t="shared" si="11"/>
        <v>0</v>
      </c>
    </row>
    <row r="96" spans="1:16" s="19" customFormat="1" hidden="1" x14ac:dyDescent="0.25">
      <c r="A96" s="22" t="s">
        <v>199</v>
      </c>
      <c r="B96" s="23">
        <v>638</v>
      </c>
      <c r="C96" s="15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>
        <f t="shared" si="9"/>
        <v>0</v>
      </c>
      <c r="P96" s="18">
        <f t="shared" si="11"/>
        <v>0</v>
      </c>
    </row>
    <row r="97" spans="1:16" s="19" customFormat="1" ht="30" x14ac:dyDescent="0.25">
      <c r="A97" s="22" t="s">
        <v>124</v>
      </c>
      <c r="B97" s="23">
        <v>638</v>
      </c>
      <c r="C97" s="15" t="s">
        <v>86</v>
      </c>
      <c r="D97" s="24">
        <v>87000</v>
      </c>
      <c r="E97" s="17"/>
      <c r="F97" s="17"/>
      <c r="G97" s="17"/>
      <c r="H97" s="17"/>
      <c r="I97" s="17"/>
      <c r="J97" s="17"/>
      <c r="K97" s="17"/>
      <c r="L97" s="17"/>
      <c r="M97" s="17"/>
      <c r="N97" s="17">
        <v>87000</v>
      </c>
      <c r="O97" s="17">
        <f t="shared" si="9"/>
        <v>87000</v>
      </c>
      <c r="P97" s="18">
        <f t="shared" si="11"/>
        <v>0</v>
      </c>
    </row>
    <row r="98" spans="1:16" s="19" customFormat="1" hidden="1" x14ac:dyDescent="0.25">
      <c r="A98" s="22" t="s">
        <v>200</v>
      </c>
      <c r="B98" s="23">
        <v>638</v>
      </c>
      <c r="C98" s="15" t="s">
        <v>126</v>
      </c>
      <c r="D98" s="25"/>
      <c r="E98" s="17"/>
      <c r="F98" s="17"/>
      <c r="G98" s="17"/>
      <c r="H98" s="17">
        <v>0</v>
      </c>
      <c r="I98" s="17"/>
      <c r="J98" s="17"/>
      <c r="K98" s="17"/>
      <c r="L98" s="17"/>
      <c r="M98" s="17"/>
      <c r="N98" s="17"/>
      <c r="O98" s="17">
        <f t="shared" si="9"/>
        <v>0</v>
      </c>
      <c r="P98" s="18">
        <f t="shared" si="11"/>
        <v>0</v>
      </c>
    </row>
    <row r="99" spans="1:16" s="19" customFormat="1" ht="30" hidden="1" x14ac:dyDescent="0.25">
      <c r="A99" s="22" t="s">
        <v>125</v>
      </c>
      <c r="B99" s="16">
        <v>633</v>
      </c>
      <c r="C99" s="15" t="s">
        <v>181</v>
      </c>
      <c r="D99" s="17"/>
      <c r="E99" s="17"/>
      <c r="F99" s="17"/>
      <c r="G99" s="17"/>
      <c r="H99" s="17">
        <v>0</v>
      </c>
      <c r="I99" s="17"/>
      <c r="J99" s="17"/>
      <c r="K99" s="17"/>
      <c r="L99" s="17"/>
      <c r="M99" s="17"/>
      <c r="N99" s="17"/>
      <c r="O99" s="17">
        <f t="shared" si="9"/>
        <v>0</v>
      </c>
      <c r="P99" s="18">
        <f t="shared" si="11"/>
        <v>0</v>
      </c>
    </row>
    <row r="100" spans="1:16" s="19" customFormat="1" ht="30" hidden="1" x14ac:dyDescent="0.25">
      <c r="A100" s="22" t="s">
        <v>201</v>
      </c>
      <c r="B100" s="16">
        <v>633</v>
      </c>
      <c r="C100" s="15" t="s">
        <v>182</v>
      </c>
      <c r="D100" s="17"/>
      <c r="E100" s="17"/>
      <c r="F100" s="17"/>
      <c r="G100" s="17"/>
      <c r="H100" s="17"/>
      <c r="I100" s="17"/>
      <c r="J100" s="17"/>
      <c r="K100" s="17"/>
      <c r="L100" s="17"/>
      <c r="M100" s="17">
        <v>0</v>
      </c>
      <c r="N100" s="17"/>
      <c r="O100" s="17">
        <f t="shared" si="9"/>
        <v>0</v>
      </c>
      <c r="P100" s="18">
        <f t="shared" si="11"/>
        <v>0</v>
      </c>
    </row>
    <row r="101" spans="1:16" s="19" customFormat="1" ht="17.25" hidden="1" customHeight="1" x14ac:dyDescent="0.25">
      <c r="A101" s="22" t="s">
        <v>128</v>
      </c>
      <c r="B101" s="16">
        <v>633</v>
      </c>
      <c r="C101" s="15"/>
      <c r="D101" s="17"/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7">
        <f t="shared" si="9"/>
        <v>0</v>
      </c>
      <c r="P101" s="18">
        <f t="shared" si="11"/>
        <v>0</v>
      </c>
    </row>
    <row r="102" spans="1:16" hidden="1" x14ac:dyDescent="0.25">
      <c r="A102" s="52" t="s">
        <v>129</v>
      </c>
      <c r="B102" s="54"/>
      <c r="C102" s="52"/>
      <c r="D102" s="53"/>
      <c r="E102" s="55"/>
      <c r="F102" s="55"/>
      <c r="G102" s="55"/>
      <c r="H102" s="55"/>
      <c r="I102" s="55"/>
      <c r="J102" s="55"/>
      <c r="K102" s="55"/>
      <c r="L102" s="55"/>
      <c r="M102" s="55"/>
      <c r="N102" s="55"/>
      <c r="O102" s="63">
        <f t="shared" ref="O102:O132" si="12">SUM(E102:N102)</f>
        <v>0</v>
      </c>
      <c r="P102" s="18">
        <f t="shared" si="11"/>
        <v>0</v>
      </c>
    </row>
    <row r="103" spans="1:16" s="19" customFormat="1" ht="31.5" hidden="1" customHeight="1" x14ac:dyDescent="0.25">
      <c r="A103" s="26"/>
      <c r="B103" s="27"/>
      <c r="C103" s="15"/>
      <c r="D103" s="17"/>
      <c r="E103" s="17"/>
      <c r="F103" s="17"/>
      <c r="G103" s="17"/>
      <c r="H103" s="17"/>
      <c r="I103" s="17"/>
      <c r="J103" s="17"/>
      <c r="K103" s="17"/>
      <c r="L103" s="17"/>
      <c r="M103" s="17"/>
      <c r="N103" s="17"/>
      <c r="O103" s="17">
        <f t="shared" si="12"/>
        <v>0</v>
      </c>
      <c r="P103" s="18">
        <f t="shared" si="11"/>
        <v>0</v>
      </c>
    </row>
    <row r="104" spans="1:16" s="19" customFormat="1" ht="29.25" hidden="1" customHeight="1" x14ac:dyDescent="0.25">
      <c r="A104" s="15" t="s">
        <v>123</v>
      </c>
      <c r="B104" s="16">
        <v>632</v>
      </c>
      <c r="C104" s="15" t="s">
        <v>191</v>
      </c>
      <c r="D104" s="17"/>
      <c r="E104" s="17"/>
      <c r="F104" s="17"/>
      <c r="G104" s="17"/>
      <c r="H104" s="17"/>
      <c r="I104" s="17"/>
      <c r="J104" s="17"/>
      <c r="K104" s="17"/>
      <c r="L104" s="17"/>
      <c r="M104" s="17">
        <v>0</v>
      </c>
      <c r="N104" s="17"/>
      <c r="O104" s="17">
        <f t="shared" si="12"/>
        <v>0</v>
      </c>
      <c r="P104" s="18">
        <f t="shared" si="11"/>
        <v>0</v>
      </c>
    </row>
    <row r="105" spans="1:16" s="19" customFormat="1" ht="15" hidden="1" customHeight="1" x14ac:dyDescent="0.25">
      <c r="A105" s="15"/>
      <c r="B105" s="16"/>
      <c r="C105" s="15"/>
      <c r="D105" s="17"/>
      <c r="E105" s="17"/>
      <c r="F105" s="17"/>
      <c r="G105" s="17"/>
      <c r="H105" s="17"/>
      <c r="I105" s="17"/>
      <c r="J105" s="17"/>
      <c r="K105" s="17"/>
      <c r="L105" s="17"/>
      <c r="M105" s="17"/>
      <c r="N105" s="17"/>
      <c r="O105" s="17">
        <f t="shared" si="12"/>
        <v>0</v>
      </c>
      <c r="P105" s="18">
        <f t="shared" si="11"/>
        <v>0</v>
      </c>
    </row>
    <row r="106" spans="1:16" x14ac:dyDescent="0.25">
      <c r="A106" s="52" t="s">
        <v>132</v>
      </c>
      <c r="B106" s="54"/>
      <c r="C106" s="56"/>
      <c r="D106" s="53"/>
      <c r="E106" s="55"/>
      <c r="F106" s="55"/>
      <c r="G106" s="55"/>
      <c r="H106" s="55"/>
      <c r="I106" s="55"/>
      <c r="J106" s="55"/>
      <c r="K106" s="55"/>
      <c r="L106" s="55"/>
      <c r="M106" s="55"/>
      <c r="N106" s="55"/>
      <c r="O106" s="63"/>
      <c r="P106" s="18">
        <f t="shared" si="11"/>
        <v>0</v>
      </c>
    </row>
    <row r="107" spans="1:16" s="19" customFormat="1" x14ac:dyDescent="0.25">
      <c r="A107" s="15" t="s">
        <v>173</v>
      </c>
      <c r="B107" s="16">
        <v>663</v>
      </c>
      <c r="C107" s="26" t="s">
        <v>133</v>
      </c>
      <c r="D107" s="17">
        <v>50000</v>
      </c>
      <c r="E107" s="17">
        <v>50000</v>
      </c>
      <c r="F107" s="17"/>
      <c r="G107" s="17"/>
      <c r="H107" s="17"/>
      <c r="I107" s="17"/>
      <c r="J107" s="17"/>
      <c r="K107" s="17"/>
      <c r="L107" s="17"/>
      <c r="M107" s="17"/>
      <c r="N107" s="17"/>
      <c r="O107" s="17">
        <f t="shared" si="12"/>
        <v>50000</v>
      </c>
      <c r="P107" s="18">
        <f t="shared" si="11"/>
        <v>0</v>
      </c>
    </row>
    <row r="108" spans="1:16" s="19" customFormat="1" hidden="1" x14ac:dyDescent="0.25">
      <c r="A108" s="15"/>
      <c r="B108" s="16"/>
      <c r="C108" s="26"/>
      <c r="D108" s="17"/>
      <c r="E108" s="17"/>
      <c r="F108" s="17"/>
      <c r="G108" s="17"/>
      <c r="H108" s="17"/>
      <c r="I108" s="17"/>
      <c r="J108" s="17"/>
      <c r="K108" s="17"/>
      <c r="L108" s="17"/>
      <c r="M108" s="17"/>
      <c r="N108" s="17"/>
      <c r="O108" s="17">
        <f t="shared" si="12"/>
        <v>0</v>
      </c>
      <c r="P108" s="18">
        <f t="shared" si="11"/>
        <v>0</v>
      </c>
    </row>
    <row r="109" spans="1:16" s="19" customFormat="1" hidden="1" x14ac:dyDescent="0.25">
      <c r="A109" s="15"/>
      <c r="B109" s="16"/>
      <c r="C109" s="26"/>
      <c r="D109" s="17"/>
      <c r="E109" s="17"/>
      <c r="F109" s="17"/>
      <c r="G109" s="17"/>
      <c r="H109" s="17"/>
      <c r="I109" s="17"/>
      <c r="J109" s="17"/>
      <c r="K109" s="17"/>
      <c r="L109" s="17"/>
      <c r="M109" s="17"/>
      <c r="N109" s="17"/>
      <c r="O109" s="17">
        <f t="shared" si="12"/>
        <v>0</v>
      </c>
      <c r="P109" s="18">
        <f t="shared" si="11"/>
        <v>0</v>
      </c>
    </row>
    <row r="110" spans="1:16" s="19" customFormat="1" hidden="1" x14ac:dyDescent="0.25">
      <c r="A110" s="15"/>
      <c r="B110" s="16"/>
      <c r="C110" s="26"/>
      <c r="D110" s="17"/>
      <c r="E110" s="17"/>
      <c r="F110" s="17"/>
      <c r="G110" s="17"/>
      <c r="H110" s="17"/>
      <c r="I110" s="17"/>
      <c r="J110" s="17"/>
      <c r="K110" s="17"/>
      <c r="L110" s="17"/>
      <c r="M110" s="17"/>
      <c r="N110" s="17"/>
      <c r="O110" s="17">
        <f t="shared" si="12"/>
        <v>0</v>
      </c>
      <c r="P110" s="18">
        <f t="shared" si="11"/>
        <v>0</v>
      </c>
    </row>
    <row r="111" spans="1:16" x14ac:dyDescent="0.25">
      <c r="A111" s="52" t="s">
        <v>134</v>
      </c>
      <c r="B111" s="54"/>
      <c r="C111" s="52"/>
      <c r="D111" s="53"/>
      <c r="E111" s="55"/>
      <c r="F111" s="55"/>
      <c r="G111" s="55"/>
      <c r="H111" s="55"/>
      <c r="I111" s="55"/>
      <c r="J111" s="55"/>
      <c r="K111" s="55"/>
      <c r="L111" s="55"/>
      <c r="M111" s="55"/>
      <c r="N111" s="55"/>
      <c r="O111" s="63"/>
      <c r="P111" s="18">
        <f t="shared" si="11"/>
        <v>0</v>
      </c>
    </row>
    <row r="112" spans="1:16" s="19" customFormat="1" ht="30" x14ac:dyDescent="0.25">
      <c r="A112" s="15" t="s">
        <v>127</v>
      </c>
      <c r="B112" s="16">
        <v>711</v>
      </c>
      <c r="C112" s="15" t="s">
        <v>136</v>
      </c>
      <c r="D112" s="17">
        <v>50000</v>
      </c>
      <c r="E112" s="17"/>
      <c r="F112" s="17"/>
      <c r="G112" s="17"/>
      <c r="H112" s="17"/>
      <c r="I112" s="17"/>
      <c r="J112" s="17">
        <v>50000</v>
      </c>
      <c r="K112" s="17"/>
      <c r="L112" s="17"/>
      <c r="M112" s="17"/>
      <c r="N112" s="17"/>
      <c r="O112" s="17">
        <f t="shared" si="12"/>
        <v>50000</v>
      </c>
      <c r="P112" s="18">
        <f t="shared" si="11"/>
        <v>0</v>
      </c>
    </row>
    <row r="113" spans="1:16" s="19" customFormat="1" hidden="1" x14ac:dyDescent="0.25">
      <c r="A113" s="15"/>
      <c r="B113" s="16"/>
      <c r="C113" s="15"/>
      <c r="D113" s="17"/>
      <c r="E113" s="17"/>
      <c r="F113" s="17"/>
      <c r="G113" s="17"/>
      <c r="H113" s="17"/>
      <c r="I113" s="17"/>
      <c r="J113" s="17"/>
      <c r="K113" s="17"/>
      <c r="L113" s="17"/>
      <c r="M113" s="17"/>
      <c r="N113" s="17"/>
      <c r="O113" s="17">
        <f t="shared" si="12"/>
        <v>0</v>
      </c>
      <c r="P113" s="18">
        <f t="shared" si="11"/>
        <v>0</v>
      </c>
    </row>
    <row r="114" spans="1:16" x14ac:dyDescent="0.25">
      <c r="A114" s="52" t="s">
        <v>137</v>
      </c>
      <c r="B114" s="54"/>
      <c r="C114" s="52"/>
      <c r="D114" s="53"/>
      <c r="E114" s="55"/>
      <c r="F114" s="55"/>
      <c r="G114" s="55"/>
      <c r="H114" s="55"/>
      <c r="I114" s="55"/>
      <c r="J114" s="55"/>
      <c r="K114" s="55"/>
      <c r="L114" s="55"/>
      <c r="M114" s="55"/>
      <c r="N114" s="55"/>
      <c r="O114" s="63"/>
      <c r="P114" s="18">
        <f t="shared" si="11"/>
        <v>0</v>
      </c>
    </row>
    <row r="115" spans="1:16" s="19" customFormat="1" ht="30" x14ac:dyDescent="0.25">
      <c r="A115" s="15" t="s">
        <v>138</v>
      </c>
      <c r="B115" s="16">
        <v>721</v>
      </c>
      <c r="C115" s="15" t="s">
        <v>139</v>
      </c>
      <c r="D115" s="17">
        <v>120000</v>
      </c>
      <c r="E115" s="17"/>
      <c r="F115" s="17">
        <v>20000</v>
      </c>
      <c r="G115" s="17"/>
      <c r="H115" s="17"/>
      <c r="I115" s="17"/>
      <c r="J115" s="17">
        <v>100000</v>
      </c>
      <c r="K115" s="17"/>
      <c r="L115" s="17"/>
      <c r="M115" s="17"/>
      <c r="N115" s="17"/>
      <c r="O115" s="17">
        <f t="shared" si="12"/>
        <v>120000</v>
      </c>
      <c r="P115" s="18">
        <f t="shared" si="11"/>
        <v>0</v>
      </c>
    </row>
    <row r="116" spans="1:16" s="19" customFormat="1" ht="30" x14ac:dyDescent="0.25">
      <c r="A116" s="15" t="s">
        <v>130</v>
      </c>
      <c r="B116" s="16">
        <v>721</v>
      </c>
      <c r="C116" s="15" t="s">
        <v>140</v>
      </c>
      <c r="D116" s="17">
        <v>120000</v>
      </c>
      <c r="E116" s="17"/>
      <c r="F116" s="17"/>
      <c r="G116" s="17"/>
      <c r="H116" s="17"/>
      <c r="I116" s="17">
        <v>120000</v>
      </c>
      <c r="J116" s="17"/>
      <c r="K116" s="17"/>
      <c r="L116" s="17"/>
      <c r="M116" s="17"/>
      <c r="N116" s="17"/>
      <c r="O116" s="17">
        <f t="shared" si="12"/>
        <v>120000</v>
      </c>
      <c r="P116" s="18">
        <f t="shared" si="11"/>
        <v>0</v>
      </c>
    </row>
    <row r="117" spans="1:16" x14ac:dyDescent="0.25">
      <c r="A117" s="52" t="s">
        <v>141</v>
      </c>
      <c r="B117" s="54"/>
      <c r="C117" s="52"/>
      <c r="D117" s="53"/>
      <c r="E117" s="55"/>
      <c r="F117" s="55"/>
      <c r="G117" s="55"/>
      <c r="H117" s="55"/>
      <c r="I117" s="55"/>
      <c r="J117" s="55"/>
      <c r="K117" s="55"/>
      <c r="L117" s="55"/>
      <c r="M117" s="55"/>
      <c r="N117" s="55"/>
      <c r="O117" s="63"/>
      <c r="P117" s="18">
        <f t="shared" si="11"/>
        <v>0</v>
      </c>
    </row>
    <row r="118" spans="1:16" s="19" customFormat="1" ht="30" x14ac:dyDescent="0.25">
      <c r="A118" s="15" t="s">
        <v>131</v>
      </c>
      <c r="B118" s="16">
        <v>721</v>
      </c>
      <c r="C118" s="15" t="s">
        <v>142</v>
      </c>
      <c r="D118" s="17">
        <v>7000</v>
      </c>
      <c r="E118" s="17"/>
      <c r="F118" s="17"/>
      <c r="G118" s="17"/>
      <c r="H118" s="17"/>
      <c r="I118" s="17">
        <v>7000</v>
      </c>
      <c r="J118" s="17"/>
      <c r="K118" s="17"/>
      <c r="L118" s="17"/>
      <c r="M118" s="17"/>
      <c r="N118" s="17"/>
      <c r="O118" s="17">
        <f t="shared" si="12"/>
        <v>7000</v>
      </c>
      <c r="P118" s="18">
        <f t="shared" si="11"/>
        <v>0</v>
      </c>
    </row>
    <row r="119" spans="1:16" x14ac:dyDescent="0.25">
      <c r="A119" s="52" t="s">
        <v>143</v>
      </c>
      <c r="B119" s="54"/>
      <c r="C119" s="52"/>
      <c r="D119" s="53"/>
      <c r="E119" s="55"/>
      <c r="F119" s="55"/>
      <c r="G119" s="55"/>
      <c r="H119" s="55"/>
      <c r="I119" s="55"/>
      <c r="J119" s="55"/>
      <c r="K119" s="55"/>
      <c r="L119" s="55"/>
      <c r="M119" s="55"/>
      <c r="N119" s="55"/>
      <c r="O119" s="63"/>
      <c r="P119" s="18">
        <f t="shared" si="11"/>
        <v>0</v>
      </c>
    </row>
    <row r="120" spans="1:16" s="19" customFormat="1" ht="30" x14ac:dyDescent="0.25">
      <c r="A120" s="15" t="s">
        <v>144</v>
      </c>
      <c r="B120" s="16">
        <v>711</v>
      </c>
      <c r="C120" s="15" t="s">
        <v>145</v>
      </c>
      <c r="D120" s="17">
        <v>10000</v>
      </c>
      <c r="E120" s="17"/>
      <c r="F120" s="17"/>
      <c r="G120" s="17"/>
      <c r="H120" s="17"/>
      <c r="I120" s="17"/>
      <c r="J120" s="17"/>
      <c r="K120" s="17">
        <v>10000</v>
      </c>
      <c r="L120" s="17"/>
      <c r="M120" s="17"/>
      <c r="N120" s="17"/>
      <c r="O120" s="17">
        <f t="shared" si="12"/>
        <v>10000</v>
      </c>
      <c r="P120" s="18">
        <f t="shared" ref="P120:P137" si="13">D120-O120</f>
        <v>0</v>
      </c>
    </row>
    <row r="121" spans="1:16" x14ac:dyDescent="0.25">
      <c r="A121" s="52" t="s">
        <v>146</v>
      </c>
      <c r="B121" s="54"/>
      <c r="C121" s="52"/>
      <c r="D121" s="53"/>
      <c r="E121" s="55"/>
      <c r="F121" s="55"/>
      <c r="G121" s="55"/>
      <c r="H121" s="55"/>
      <c r="I121" s="55"/>
      <c r="J121" s="55"/>
      <c r="K121" s="55"/>
      <c r="L121" s="55"/>
      <c r="M121" s="55"/>
      <c r="N121" s="55"/>
      <c r="O121" s="63"/>
      <c r="P121" s="18">
        <f t="shared" si="13"/>
        <v>0</v>
      </c>
    </row>
    <row r="122" spans="1:16" ht="30" x14ac:dyDescent="0.25">
      <c r="A122" s="15" t="s">
        <v>135</v>
      </c>
      <c r="B122" s="16">
        <v>844</v>
      </c>
      <c r="C122" s="15" t="s">
        <v>147</v>
      </c>
      <c r="D122" s="17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7">
        <f t="shared" si="12"/>
        <v>0</v>
      </c>
      <c r="P122" s="18">
        <f t="shared" si="13"/>
        <v>0</v>
      </c>
    </row>
    <row r="123" spans="1:16" ht="30" x14ac:dyDescent="0.25">
      <c r="A123" s="15" t="s">
        <v>148</v>
      </c>
      <c r="B123" s="16">
        <v>844</v>
      </c>
      <c r="C123" s="15" t="s">
        <v>180</v>
      </c>
      <c r="D123" s="17">
        <v>0</v>
      </c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7">
        <f t="shared" si="12"/>
        <v>0</v>
      </c>
      <c r="P123" s="18">
        <f t="shared" si="13"/>
        <v>0</v>
      </c>
    </row>
    <row r="124" spans="1:16" s="19" customFormat="1" hidden="1" x14ac:dyDescent="0.25">
      <c r="A124" s="15" t="s">
        <v>149</v>
      </c>
      <c r="B124" s="16">
        <v>844</v>
      </c>
      <c r="C124" s="15"/>
      <c r="D124" s="17">
        <v>0</v>
      </c>
      <c r="E124" s="17"/>
      <c r="F124" s="17"/>
      <c r="G124" s="17"/>
      <c r="H124" s="17"/>
      <c r="I124" s="17"/>
      <c r="J124" s="17"/>
      <c r="K124" s="17"/>
      <c r="L124" s="17"/>
      <c r="M124" s="17"/>
      <c r="N124" s="17"/>
      <c r="O124" s="17">
        <f t="shared" si="12"/>
        <v>0</v>
      </c>
      <c r="P124" s="18">
        <f t="shared" si="13"/>
        <v>0</v>
      </c>
    </row>
    <row r="125" spans="1:16" hidden="1" x14ac:dyDescent="0.25">
      <c r="A125" s="15" t="s">
        <v>150</v>
      </c>
      <c r="B125" s="16">
        <v>844</v>
      </c>
      <c r="C125" s="15"/>
      <c r="D125" s="17">
        <v>0</v>
      </c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7">
        <f t="shared" si="12"/>
        <v>0</v>
      </c>
      <c r="P125" s="18">
        <f t="shared" si="13"/>
        <v>0</v>
      </c>
    </row>
    <row r="126" spans="1:16" s="19" customFormat="1" ht="13.9" hidden="1" customHeight="1" x14ac:dyDescent="0.25">
      <c r="A126" s="15" t="s">
        <v>151</v>
      </c>
      <c r="B126" s="16">
        <v>844</v>
      </c>
      <c r="C126" s="15"/>
      <c r="D126" s="17">
        <v>0</v>
      </c>
      <c r="E126" s="17"/>
      <c r="F126" s="17"/>
      <c r="G126" s="17"/>
      <c r="H126" s="17"/>
      <c r="I126" s="17"/>
      <c r="J126" s="17"/>
      <c r="K126" s="17"/>
      <c r="L126" s="17"/>
      <c r="M126" s="17"/>
      <c r="N126" s="17"/>
      <c r="O126" s="17">
        <f t="shared" si="12"/>
        <v>0</v>
      </c>
      <c r="P126" s="18">
        <f t="shared" si="13"/>
        <v>0</v>
      </c>
    </row>
    <row r="127" spans="1:16" hidden="1" x14ac:dyDescent="0.25">
      <c r="A127" s="52" t="s">
        <v>152</v>
      </c>
      <c r="B127" s="54"/>
      <c r="C127" s="52"/>
      <c r="D127" s="53"/>
      <c r="E127" s="55"/>
      <c r="F127" s="55"/>
      <c r="G127" s="55"/>
      <c r="H127" s="55"/>
      <c r="I127" s="55"/>
      <c r="J127" s="55"/>
      <c r="K127" s="55"/>
      <c r="L127" s="55"/>
      <c r="M127" s="55"/>
      <c r="N127" s="55"/>
      <c r="O127" s="63"/>
      <c r="P127" s="18">
        <f t="shared" si="13"/>
        <v>0</v>
      </c>
    </row>
    <row r="128" spans="1:16" hidden="1" x14ac:dyDescent="0.25">
      <c r="A128" s="15" t="s">
        <v>153</v>
      </c>
      <c r="B128" s="23">
        <v>922</v>
      </c>
      <c r="C128" s="15" t="s">
        <v>154</v>
      </c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7">
        <f t="shared" si="12"/>
        <v>0</v>
      </c>
      <c r="P128" s="18">
        <f t="shared" si="13"/>
        <v>0</v>
      </c>
    </row>
    <row r="129" spans="1:16" hidden="1" x14ac:dyDescent="0.25">
      <c r="A129" s="52" t="s">
        <v>155</v>
      </c>
      <c r="B129" s="57"/>
      <c r="C129" s="58"/>
      <c r="D129" s="55"/>
      <c r="E129" s="55"/>
      <c r="F129" s="55"/>
      <c r="G129" s="55"/>
      <c r="H129" s="55"/>
      <c r="I129" s="55"/>
      <c r="J129" s="55"/>
      <c r="K129" s="55"/>
      <c r="L129" s="55"/>
      <c r="M129" s="55"/>
      <c r="N129" s="55"/>
      <c r="O129" s="63"/>
      <c r="P129" s="18">
        <f t="shared" si="13"/>
        <v>0</v>
      </c>
    </row>
    <row r="130" spans="1:16" ht="30" hidden="1" x14ac:dyDescent="0.25">
      <c r="A130" s="28" t="s">
        <v>156</v>
      </c>
      <c r="B130" s="23">
        <v>922</v>
      </c>
      <c r="C130" s="15" t="s">
        <v>157</v>
      </c>
      <c r="D130" s="11">
        <v>0</v>
      </c>
      <c r="E130" s="11"/>
      <c r="F130" s="11"/>
      <c r="G130" s="11"/>
      <c r="H130" s="11">
        <v>0</v>
      </c>
      <c r="I130" s="11"/>
      <c r="J130" s="11"/>
      <c r="K130" s="11"/>
      <c r="L130" s="11"/>
      <c r="M130" s="11"/>
      <c r="N130" s="11"/>
      <c r="O130" s="17">
        <f t="shared" si="12"/>
        <v>0</v>
      </c>
      <c r="P130" s="18">
        <f t="shared" si="13"/>
        <v>0</v>
      </c>
    </row>
    <row r="131" spans="1:16" hidden="1" x14ac:dyDescent="0.25">
      <c r="A131" s="52" t="s">
        <v>158</v>
      </c>
      <c r="B131" s="57"/>
      <c r="C131" s="58"/>
      <c r="D131" s="55"/>
      <c r="E131" s="55"/>
      <c r="F131" s="55"/>
      <c r="G131" s="55"/>
      <c r="H131" s="55"/>
      <c r="I131" s="55"/>
      <c r="J131" s="55"/>
      <c r="K131" s="55"/>
      <c r="L131" s="55"/>
      <c r="M131" s="55"/>
      <c r="N131" s="55"/>
      <c r="O131" s="63">
        <f t="shared" si="12"/>
        <v>0</v>
      </c>
      <c r="P131" s="18">
        <f t="shared" si="13"/>
        <v>0</v>
      </c>
    </row>
    <row r="132" spans="1:16" ht="30" hidden="1" x14ac:dyDescent="0.25">
      <c r="A132" s="28" t="s">
        <v>149</v>
      </c>
      <c r="B132" s="23">
        <v>922</v>
      </c>
      <c r="C132" s="15" t="s">
        <v>159</v>
      </c>
      <c r="D132" s="11">
        <v>0</v>
      </c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7">
        <f t="shared" si="12"/>
        <v>0</v>
      </c>
      <c r="P132" s="18">
        <f t="shared" si="13"/>
        <v>0</v>
      </c>
    </row>
    <row r="133" spans="1:16" hidden="1" x14ac:dyDescent="0.25">
      <c r="A133" s="52" t="s">
        <v>160</v>
      </c>
      <c r="B133" s="57"/>
      <c r="C133" s="58"/>
      <c r="D133" s="55"/>
      <c r="E133" s="55"/>
      <c r="F133" s="55"/>
      <c r="G133" s="55"/>
      <c r="H133" s="55"/>
      <c r="I133" s="55"/>
      <c r="J133" s="55"/>
      <c r="K133" s="55"/>
      <c r="L133" s="55"/>
      <c r="M133" s="55"/>
      <c r="N133" s="55"/>
      <c r="O133" s="63"/>
      <c r="P133" s="18">
        <f t="shared" si="13"/>
        <v>0</v>
      </c>
    </row>
    <row r="134" spans="1:16" ht="30" hidden="1" x14ac:dyDescent="0.25">
      <c r="A134" s="15" t="s">
        <v>151</v>
      </c>
      <c r="B134" s="23">
        <v>922</v>
      </c>
      <c r="C134" s="15" t="s">
        <v>161</v>
      </c>
      <c r="D134" s="11">
        <v>0</v>
      </c>
      <c r="E134" s="11"/>
      <c r="F134" s="11"/>
      <c r="G134" s="11"/>
      <c r="H134" s="35">
        <v>0</v>
      </c>
      <c r="I134" s="11">
        <v>0</v>
      </c>
      <c r="J134" s="34">
        <v>0</v>
      </c>
      <c r="K134" s="11"/>
      <c r="L134" s="11"/>
      <c r="M134" s="11"/>
      <c r="N134" s="11"/>
      <c r="O134" s="17">
        <f t="shared" ref="O134:O136" si="14">SUM(E134:N134)</f>
        <v>0</v>
      </c>
      <c r="P134" s="18">
        <f t="shared" si="13"/>
        <v>0</v>
      </c>
    </row>
    <row r="135" spans="1:16" ht="18" customHeight="1" x14ac:dyDescent="0.25">
      <c r="A135" s="110" t="s">
        <v>162</v>
      </c>
      <c r="B135" s="111"/>
      <c r="C135" s="112"/>
      <c r="D135" s="55">
        <f t="shared" ref="D135" si="15">SUM(D8:D134)</f>
        <v>34390000</v>
      </c>
      <c r="E135" s="55">
        <f t="shared" ref="E135:N135" si="16">SUM(E8:E134)</f>
        <v>3440000</v>
      </c>
      <c r="F135" s="55">
        <f t="shared" si="16"/>
        <v>3826000</v>
      </c>
      <c r="G135" s="55">
        <f t="shared" si="16"/>
        <v>310000</v>
      </c>
      <c r="H135" s="55">
        <f t="shared" si="16"/>
        <v>2674000</v>
      </c>
      <c r="I135" s="55">
        <f t="shared" si="16"/>
        <v>7862000</v>
      </c>
      <c r="J135" s="55">
        <f t="shared" si="16"/>
        <v>1165000</v>
      </c>
      <c r="K135" s="55">
        <f t="shared" si="16"/>
        <v>1741000</v>
      </c>
      <c r="L135" s="55">
        <f t="shared" si="16"/>
        <v>12265000</v>
      </c>
      <c r="M135" s="55">
        <f t="shared" si="16"/>
        <v>950000</v>
      </c>
      <c r="N135" s="55">
        <f t="shared" si="16"/>
        <v>157000</v>
      </c>
      <c r="O135" s="55">
        <f t="shared" si="14"/>
        <v>34390000</v>
      </c>
      <c r="P135" s="18">
        <f t="shared" si="13"/>
        <v>0</v>
      </c>
    </row>
    <row r="136" spans="1:16" x14ac:dyDescent="0.25">
      <c r="A136" s="37" t="s">
        <v>163</v>
      </c>
      <c r="B136" s="38"/>
      <c r="C136" s="39"/>
      <c r="D136" s="40">
        <v>14720000</v>
      </c>
      <c r="E136" s="41">
        <v>200000</v>
      </c>
      <c r="F136" s="41"/>
      <c r="G136" s="41"/>
      <c r="H136" s="41"/>
      <c r="I136" s="41"/>
      <c r="J136" s="41"/>
      <c r="K136" s="41">
        <v>450000</v>
      </c>
      <c r="L136" s="41">
        <v>14070000</v>
      </c>
      <c r="M136" s="41"/>
      <c r="N136" s="41"/>
      <c r="O136" s="42">
        <f t="shared" si="14"/>
        <v>14720000</v>
      </c>
      <c r="P136" s="18">
        <f t="shared" si="13"/>
        <v>0</v>
      </c>
    </row>
    <row r="137" spans="1:16" ht="30.75" customHeight="1" x14ac:dyDescent="0.25">
      <c r="A137" s="115" t="s">
        <v>164</v>
      </c>
      <c r="B137" s="115"/>
      <c r="C137" s="115"/>
      <c r="D137" s="36">
        <f>SUM(D135:D136)</f>
        <v>49110000</v>
      </c>
      <c r="E137" s="36">
        <f t="shared" ref="E137:O137" si="17">SUM(E135:E136)</f>
        <v>3640000</v>
      </c>
      <c r="F137" s="36">
        <f t="shared" si="17"/>
        <v>3826000</v>
      </c>
      <c r="G137" s="36">
        <f t="shared" si="17"/>
        <v>310000</v>
      </c>
      <c r="H137" s="36">
        <f t="shared" si="17"/>
        <v>2674000</v>
      </c>
      <c r="I137" s="36">
        <f t="shared" si="17"/>
        <v>7862000</v>
      </c>
      <c r="J137" s="36">
        <f t="shared" si="17"/>
        <v>1165000</v>
      </c>
      <c r="K137" s="36">
        <f t="shared" si="17"/>
        <v>2191000</v>
      </c>
      <c r="L137" s="36">
        <f t="shared" si="17"/>
        <v>26335000</v>
      </c>
      <c r="M137" s="36">
        <f t="shared" si="17"/>
        <v>950000</v>
      </c>
      <c r="N137" s="36">
        <f t="shared" si="17"/>
        <v>157000</v>
      </c>
      <c r="O137" s="36">
        <f t="shared" si="17"/>
        <v>49110000</v>
      </c>
      <c r="P137" s="18">
        <f t="shared" si="13"/>
        <v>0</v>
      </c>
    </row>
  </sheetData>
  <autoFilter ref="A5:P137" xr:uid="{5CB88617-2484-41D8-9942-7669DF819CEE}"/>
  <mergeCells count="3">
    <mergeCell ref="A137:C137"/>
    <mergeCell ref="A3:N3"/>
    <mergeCell ref="A135:C135"/>
  </mergeCells>
  <printOptions horizontalCentered="1" verticalCentered="1"/>
  <pageMargins left="0.31496062992125984" right="0.31496062992125984" top="0.35433070866141736" bottom="0.35433070866141736" header="0.31496062992125984" footer="0.31496062992125984"/>
  <pageSetup paperSize="9" scale="75" orientation="landscape" verticalDpi="597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</vt:i4>
      </vt:variant>
      <vt:variant>
        <vt:lpstr>Imenovani rasponi</vt:lpstr>
      </vt:variant>
      <vt:variant>
        <vt:i4>3</vt:i4>
      </vt:variant>
    </vt:vector>
  </HeadingPairs>
  <TitlesOfParts>
    <vt:vector size="6" baseType="lpstr">
      <vt:lpstr>2023.-25.</vt:lpstr>
      <vt:lpstr>2024.</vt:lpstr>
      <vt:lpstr>2025.</vt:lpstr>
      <vt:lpstr>'2023.-25.'!Podrucje_ispisa</vt:lpstr>
      <vt:lpstr>'2024.'!Podrucje_ispisa</vt:lpstr>
      <vt:lpstr>'2025.'!Podrucje_ispisa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Lidija Malović</dc:creator>
  <cp:lastModifiedBy>Lidija Malović</cp:lastModifiedBy>
  <cp:lastPrinted>2022-07-21T07:33:19Z</cp:lastPrinted>
  <dcterms:created xsi:type="dcterms:W3CDTF">2021-07-02T07:22:20Z</dcterms:created>
  <dcterms:modified xsi:type="dcterms:W3CDTF">2022-07-25T11:15:45Z</dcterms:modified>
</cp:coreProperties>
</file>