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252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'List1'!$23:$23</definedName>
  </definedNames>
  <calcPr fullCalcOnLoad="1"/>
</workbook>
</file>

<file path=xl/sharedStrings.xml><?xml version="1.0" encoding="utf-8"?>
<sst xmlns="http://schemas.openxmlformats.org/spreadsheetml/2006/main" count="244" uniqueCount="99">
  <si>
    <t>VRSTA PRIHODA / PRIMITAKA</t>
  </si>
  <si>
    <t>Razdjel  000</t>
  </si>
  <si>
    <t>PRIHODI GRADA</t>
  </si>
  <si>
    <t>PRIHODI POSLOVANJA</t>
  </si>
  <si>
    <t>PRIHODI OD POREZA</t>
  </si>
  <si>
    <t xml:space="preserve"> POMOĆI IZ INOZEMSTVA (DAROVNICE) I OD SUBJEKATA UNUTAR OPĆE DRŽAVE</t>
  </si>
  <si>
    <t>PRIHODI OD IMOVINE</t>
  </si>
  <si>
    <t>PRIHODI OD ADMINISTRATIVNIH PRISTOJBI I PO POSEBNIM PROPISIMA</t>
  </si>
  <si>
    <t>OSTALI PRIHODI</t>
  </si>
  <si>
    <t>PRIHODI OD PRODAJE NEFINANCIJSKE IMOVINE</t>
  </si>
  <si>
    <t>Prihodi od prodaje neproizvedene dugotrajne imovine</t>
  </si>
  <si>
    <t>PRIHODI OD PRODAJE PROIZVEDENE DUGOTRAJNE IMOVINE</t>
  </si>
  <si>
    <t>PRIMICI OD FINANCIJSKE IMOVINE I ZADUŽIVANJA</t>
  </si>
  <si>
    <t>PRIMICI OD ZADUŽIVANJA</t>
  </si>
  <si>
    <t>VLASTITI IZVORI</t>
  </si>
  <si>
    <t>Rezultat poslovanja</t>
  </si>
  <si>
    <t>VRSTA RASHODA / IZDATAKA</t>
  </si>
  <si>
    <t>UKUPNO RASHODI / IZDACI</t>
  </si>
  <si>
    <t>Razdjel  001</t>
  </si>
  <si>
    <t>UPRAVNI ODJEL ZA POSLOVE GRADONAČELNIKA</t>
  </si>
  <si>
    <t>Glava  01</t>
  </si>
  <si>
    <t>URED GRADONAČELNIKA</t>
  </si>
  <si>
    <t>RASHODI POSLOVANJA</t>
  </si>
  <si>
    <t>MATERIJALNI RASHODI</t>
  </si>
  <si>
    <t>OSTALI RASHODI</t>
  </si>
  <si>
    <t>Glava  02</t>
  </si>
  <si>
    <t>MJESNI ODBORI I GRADSKE ČETVRTI</t>
  </si>
  <si>
    <t>Glava  03</t>
  </si>
  <si>
    <t>VATROGASNE SLUŽBE</t>
  </si>
  <si>
    <t>KORISNIK  01</t>
  </si>
  <si>
    <t>JAVNA VATROGASNA POSTROJBA</t>
  </si>
  <si>
    <t>RASHODI ZA ZAPOSLENE</t>
  </si>
  <si>
    <t>FINANCIJSKI RASHODI</t>
  </si>
  <si>
    <t>RASHODI ZA NABAVU NEFINANCIJSKE IMOVINE</t>
  </si>
  <si>
    <t>RASHODI ZA NABAVU PROIZVEDENE DUGOTRAJNE IMOVINE</t>
  </si>
  <si>
    <t>OSTALI KORISNICI  02</t>
  </si>
  <si>
    <t>VATROGASNA ZAJEDNICA GRADA</t>
  </si>
  <si>
    <t>Glava  04</t>
  </si>
  <si>
    <t>KOMUNALNO REDARSTVO, ZAŠTITA I SPAŠAVANJE</t>
  </si>
  <si>
    <t>Razdjel  002</t>
  </si>
  <si>
    <t>UPRAVNI ODJEL ZA PRORAČUN I FINANCIJE</t>
  </si>
  <si>
    <t>UPRAVLJANJE JAVNIM FINANCIJAMA</t>
  </si>
  <si>
    <t>POMOĆI DANE U INOZEMSTVO I UNUTAR OPĆE DRŽAVE</t>
  </si>
  <si>
    <t>IZDACI ZA FINANCIJSKU IMOVINU I OTPLATE ZAJMOVA</t>
  </si>
  <si>
    <t>Izdaci za dionice i udjele u glavnici</t>
  </si>
  <si>
    <t>Izdaci za otplatu glavnice primljenih zajmova</t>
  </si>
  <si>
    <t>INFORMATIZACIJA GRADSKE UPRAVE</t>
  </si>
  <si>
    <t>Razdjel  003</t>
  </si>
  <si>
    <t>UPRAVNI ODJEL ZA KOMUNALNO GOSPODARSTVO, PROSTORNO UREĐENJE I ZAŠTITU OKOLIŠA</t>
  </si>
  <si>
    <t>KOMUNALNO ODRŽAVANJE I POSLOVNI PROSTORI GRADA</t>
  </si>
  <si>
    <t>RASHODI ZA DODATNA ULAGANJA NA NEFINANCIJSKOJ IMOVINI</t>
  </si>
  <si>
    <t>PROSTORNO PLANIRANJE I UREĐENJE GRADA</t>
  </si>
  <si>
    <t>PROMET</t>
  </si>
  <si>
    <t>SUBVENCIJE</t>
  </si>
  <si>
    <t>GRADNJA</t>
  </si>
  <si>
    <t>Glava  05</t>
  </si>
  <si>
    <t>ZAŠTITA OKOLIŠA</t>
  </si>
  <si>
    <t>NAKNADE GRAĐANIMA I KUĆANSTVIMA NA TEMELJU OSIGURANJA I DRUGE NAKNADE</t>
  </si>
  <si>
    <t>Razdjel  004</t>
  </si>
  <si>
    <t>UPRAVNI ODJEL ZA PODUZETNIŠTVO I POLJOPRIVREDU</t>
  </si>
  <si>
    <t>PODUZETNIŠTVO I TURIZAM</t>
  </si>
  <si>
    <t>POLJOPRIVREDA</t>
  </si>
  <si>
    <t>EUROPSKE INTEGRACIJE</t>
  </si>
  <si>
    <t>Razdjel  005</t>
  </si>
  <si>
    <t>UPRAVNI ODJEL ZA DRUŠTVENE DJELATNOSTI</t>
  </si>
  <si>
    <t>ODGOJ I OBRAZOVANJE</t>
  </si>
  <si>
    <t>Podglava  01</t>
  </si>
  <si>
    <t>OSNOVNO ŠKOLSTVO</t>
  </si>
  <si>
    <t>Podglava  02</t>
  </si>
  <si>
    <t>DJEČJI VRTIĆ KARLOVAC</t>
  </si>
  <si>
    <t>KULTURA</t>
  </si>
  <si>
    <t>GRADSKA KNJIŽNICA "I.GORAN KOVAČIĆ"</t>
  </si>
  <si>
    <t>KORISNIK  02</t>
  </si>
  <si>
    <t>GRADSKI MUZEJ</t>
  </si>
  <si>
    <t>KORISNIK  03</t>
  </si>
  <si>
    <t>GRADSKO KAZALIŠTE</t>
  </si>
  <si>
    <t>OSTALI KORISNICI  04</t>
  </si>
  <si>
    <t>ZAJEDNICA AMATERSKIH KULTURNIH DJELATNOSTI</t>
  </si>
  <si>
    <t>KORISNIK  05</t>
  </si>
  <si>
    <t>KORISNICI JAVNIH POTREBA U KULTURI</t>
  </si>
  <si>
    <t>SOCIJALNA SKRB I ZDRAVSTVO</t>
  </si>
  <si>
    <t>ŠPORT I TEHNIČKA KULTURA</t>
  </si>
  <si>
    <t>UDRUGE</t>
  </si>
  <si>
    <t>Razdjel  006</t>
  </si>
  <si>
    <t>UPRAVNI ODJEL ZA OPĆE I IMOVINSKO PRAVNE POSLOVE</t>
  </si>
  <si>
    <t>GRADSKO VIJEĆE</t>
  </si>
  <si>
    <t>INFORMIRANJE</t>
  </si>
  <si>
    <t>STRUČNE SLUŽBE - ZAJEDNIČKI RASHODI</t>
  </si>
  <si>
    <t>RASHODI ZA NABAVU PLEMENITIH METALA I OSTALIH POHRANJENIH VRIJEDNOSTI</t>
  </si>
  <si>
    <t>IMOVINSKO PRAVNI POSLOVI I UPRAVLJANJE IMOVINOM</t>
  </si>
  <si>
    <t>Rashodi za nabavu neproizvedene dugotrajne imovine</t>
  </si>
  <si>
    <t>PROJEKCIJA 2011</t>
  </si>
  <si>
    <t>PROJEKCIJA 2012</t>
  </si>
  <si>
    <t>PLAN 2010 - REBALANS II</t>
  </si>
  <si>
    <t>KONTO</t>
  </si>
  <si>
    <t>INDEKS</t>
  </si>
  <si>
    <t>4/3</t>
  </si>
  <si>
    <t>5/4</t>
  </si>
  <si>
    <t>IZMJENE PROJEKCIJE PRORAČUNA GRADA KARLOVCA ZA 2011. i  2012.GODINU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</si>
</sst>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2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1" applyNumberFormat="0" applyFont="0" applyAlignment="0" applyProtection="0"/>
    <xf numFmtId="0" fontId="1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16" fillId="21" borderId="2" applyNumberFormat="0" applyAlignment="0" applyProtection="0"/>
    <xf numFmtId="0" fontId="17" fillId="21" borderId="3" applyNumberFormat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9" fillId="23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5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" fillId="0" borderId="15" xfId="0" applyNumberFormat="1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3" fontId="3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" fillId="0" borderId="10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164" fontId="1" fillId="0" borderId="23" xfId="0" applyNumberFormat="1" applyFont="1" applyBorder="1" applyAlignment="1">
      <alignment horizontal="center"/>
    </xf>
    <xf numFmtId="0" fontId="3" fillId="0" borderId="24" xfId="0" applyFont="1" applyFill="1" applyBorder="1" applyAlignment="1">
      <alignment wrapText="1"/>
    </xf>
    <xf numFmtId="164" fontId="1" fillId="0" borderId="25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/>
    </xf>
    <xf numFmtId="164" fontId="3" fillId="0" borderId="25" xfId="0" applyNumberFormat="1" applyFont="1" applyBorder="1" applyAlignment="1">
      <alignment horizontal="center" wrapText="1"/>
    </xf>
    <xf numFmtId="164" fontId="2" fillId="0" borderId="25" xfId="0" applyNumberFormat="1" applyFont="1" applyBorder="1" applyAlignment="1">
      <alignment horizontal="center" wrapText="1"/>
    </xf>
    <xf numFmtId="0" fontId="3" fillId="0" borderId="26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164" fontId="3" fillId="0" borderId="27" xfId="0" applyNumberFormat="1" applyFont="1" applyBorder="1" applyAlignment="1">
      <alignment horizontal="center" wrapText="1"/>
    </xf>
    <xf numFmtId="164" fontId="1" fillId="0" borderId="25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2" fillId="0" borderId="25" xfId="0" applyNumberFormat="1" applyFont="1" applyBorder="1" applyAlignment="1">
      <alignment horizontal="center" wrapText="1"/>
    </xf>
    <xf numFmtId="0" fontId="2" fillId="0" borderId="2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wrapText="1"/>
    </xf>
    <xf numFmtId="4" fontId="2" fillId="0" borderId="29" xfId="0" applyNumberFormat="1" applyFont="1" applyFill="1" applyBorder="1" applyAlignment="1">
      <alignment wrapText="1"/>
    </xf>
    <xf numFmtId="3" fontId="2" fillId="0" borderId="29" xfId="0" applyNumberFormat="1" applyFont="1" applyBorder="1" applyAlignment="1">
      <alignment wrapText="1"/>
    </xf>
    <xf numFmtId="164" fontId="2" fillId="0" borderId="29" xfId="0" applyNumberFormat="1" applyFont="1" applyBorder="1" applyAlignment="1">
      <alignment horizontal="center" wrapText="1"/>
    </xf>
    <xf numFmtId="164" fontId="2" fillId="0" borderId="30" xfId="0" applyNumberFormat="1" applyFont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0.8515625" style="18" customWidth="1"/>
    <col min="2" max="2" width="39.00390625" style="18" customWidth="1"/>
    <col min="3" max="3" width="13.28125" style="18" customWidth="1"/>
    <col min="4" max="4" width="13.28125" style="13" customWidth="1"/>
    <col min="5" max="5" width="13.00390625" style="13" customWidth="1"/>
    <col min="6" max="6" width="9.421875" style="36" customWidth="1"/>
    <col min="7" max="7" width="9.00390625" style="36" customWidth="1"/>
  </cols>
  <sheetData>
    <row r="2" spans="2:6" ht="15">
      <c r="B2" s="33" t="s">
        <v>98</v>
      </c>
      <c r="C2" s="33"/>
      <c r="D2" s="34"/>
      <c r="E2" s="34"/>
      <c r="F2" s="35"/>
    </row>
    <row r="3" spans="1:4" ht="12.75">
      <c r="A3" s="32"/>
      <c r="B3" s="32"/>
      <c r="C3" s="32"/>
      <c r="D3" s="14"/>
    </row>
    <row r="4" spans="1:7" ht="13.5" thickBot="1">
      <c r="A4" s="10"/>
      <c r="B4" s="10"/>
      <c r="C4" s="10"/>
      <c r="D4" s="15"/>
      <c r="F4" s="37"/>
      <c r="G4" s="37"/>
    </row>
    <row r="5" spans="1:7" ht="31.5" customHeight="1" thickBot="1">
      <c r="A5" s="46" t="s">
        <v>94</v>
      </c>
      <c r="B5" s="47" t="s">
        <v>0</v>
      </c>
      <c r="C5" s="48" t="s">
        <v>93</v>
      </c>
      <c r="D5" s="11" t="s">
        <v>91</v>
      </c>
      <c r="E5" s="11" t="s">
        <v>92</v>
      </c>
      <c r="F5" s="49" t="s">
        <v>95</v>
      </c>
      <c r="G5" s="50" t="s">
        <v>95</v>
      </c>
    </row>
    <row r="6" spans="1:7" s="12" customFormat="1" ht="12.75">
      <c r="A6" s="51">
        <v>1</v>
      </c>
      <c r="B6" s="8">
        <v>2</v>
      </c>
      <c r="C6" s="9">
        <v>3</v>
      </c>
      <c r="D6" s="16">
        <v>4</v>
      </c>
      <c r="E6" s="16">
        <v>5</v>
      </c>
      <c r="F6" s="17" t="s">
        <v>96</v>
      </c>
      <c r="G6" s="52" t="s">
        <v>97</v>
      </c>
    </row>
    <row r="7" spans="1:7" ht="12.75">
      <c r="A7" s="53" t="s">
        <v>1</v>
      </c>
      <c r="B7" s="23" t="s">
        <v>2</v>
      </c>
      <c r="C7" s="24">
        <v>206946725</v>
      </c>
      <c r="D7" s="4">
        <f>D8+D14+D17</f>
        <v>193097000</v>
      </c>
      <c r="E7" s="4">
        <f>E8+E14+E17</f>
        <v>193131000</v>
      </c>
      <c r="F7" s="31">
        <f>D7/C7*100</f>
        <v>93.30758918750708</v>
      </c>
      <c r="G7" s="54">
        <f>E7/D7*100</f>
        <v>100.0176077308296</v>
      </c>
    </row>
    <row r="8" spans="1:7" s="2" customFormat="1" ht="12.75">
      <c r="A8" s="55">
        <v>6</v>
      </c>
      <c r="B8" s="23" t="s">
        <v>3</v>
      </c>
      <c r="C8" s="24">
        <v>184507331</v>
      </c>
      <c r="D8" s="5">
        <f>D9+D10+D11+D12+D13</f>
        <v>183497000</v>
      </c>
      <c r="E8" s="5">
        <f>E9+E10+E11+E12+E13</f>
        <v>188031000</v>
      </c>
      <c r="F8" s="31">
        <f aca="true" t="shared" si="0" ref="F8:F20">D8/C8*100</f>
        <v>99.45241687984745</v>
      </c>
      <c r="G8" s="54">
        <f aca="true" t="shared" si="1" ref="G8:G16">E8/D8*100</f>
        <v>102.4708850825899</v>
      </c>
    </row>
    <row r="9" spans="1:7" s="3" customFormat="1" ht="12.75">
      <c r="A9" s="56">
        <v>61</v>
      </c>
      <c r="B9" s="25" t="s">
        <v>4</v>
      </c>
      <c r="C9" s="26">
        <v>119650000</v>
      </c>
      <c r="D9" s="6">
        <v>117000000</v>
      </c>
      <c r="E9" s="6">
        <v>120100000</v>
      </c>
      <c r="F9" s="31">
        <f t="shared" si="0"/>
        <v>97.7852068533222</v>
      </c>
      <c r="G9" s="54">
        <f t="shared" si="1"/>
        <v>102.64957264957263</v>
      </c>
    </row>
    <row r="10" spans="1:7" s="3" customFormat="1" ht="24">
      <c r="A10" s="56">
        <v>63</v>
      </c>
      <c r="B10" s="25" t="s">
        <v>5</v>
      </c>
      <c r="C10" s="26">
        <v>22043210</v>
      </c>
      <c r="D10" s="6">
        <v>21470000</v>
      </c>
      <c r="E10" s="6">
        <v>21580000</v>
      </c>
      <c r="F10" s="31">
        <f t="shared" si="0"/>
        <v>97.3996074074511</v>
      </c>
      <c r="G10" s="54">
        <f t="shared" si="1"/>
        <v>100.51234280391243</v>
      </c>
    </row>
    <row r="11" spans="1:7" s="3" customFormat="1" ht="12.75">
      <c r="A11" s="56">
        <v>64</v>
      </c>
      <c r="B11" s="25" t="s">
        <v>6</v>
      </c>
      <c r="C11" s="26">
        <v>9424000</v>
      </c>
      <c r="D11" s="6">
        <v>9560000</v>
      </c>
      <c r="E11" s="6">
        <v>9601000</v>
      </c>
      <c r="F11" s="31">
        <f t="shared" si="0"/>
        <v>101.44312393887947</v>
      </c>
      <c r="G11" s="54">
        <f t="shared" si="1"/>
        <v>100.42887029288703</v>
      </c>
    </row>
    <row r="12" spans="1:7" s="3" customFormat="1" ht="24">
      <c r="A12" s="56">
        <v>65</v>
      </c>
      <c r="B12" s="25" t="s">
        <v>7</v>
      </c>
      <c r="C12" s="26">
        <v>32806421</v>
      </c>
      <c r="D12" s="6">
        <v>35167000</v>
      </c>
      <c r="E12" s="6">
        <v>36450000</v>
      </c>
      <c r="F12" s="31">
        <f t="shared" si="0"/>
        <v>107.19547859243774</v>
      </c>
      <c r="G12" s="54">
        <f t="shared" si="1"/>
        <v>103.64830665112179</v>
      </c>
    </row>
    <row r="13" spans="1:7" s="3" customFormat="1" ht="12.75">
      <c r="A13" s="56">
        <v>66</v>
      </c>
      <c r="B13" s="25" t="s">
        <v>8</v>
      </c>
      <c r="C13" s="26">
        <v>583700</v>
      </c>
      <c r="D13" s="6">
        <v>300000</v>
      </c>
      <c r="E13" s="6">
        <v>300000</v>
      </c>
      <c r="F13" s="31">
        <f t="shared" si="0"/>
        <v>51.39626520472845</v>
      </c>
      <c r="G13" s="54">
        <f t="shared" si="1"/>
        <v>100</v>
      </c>
    </row>
    <row r="14" spans="1:7" s="2" customFormat="1" ht="12.75">
      <c r="A14" s="55">
        <v>7</v>
      </c>
      <c r="B14" s="23" t="s">
        <v>9</v>
      </c>
      <c r="C14" s="24">
        <v>10000000</v>
      </c>
      <c r="D14" s="5">
        <f>D15+D16</f>
        <v>9600000</v>
      </c>
      <c r="E14" s="5">
        <f>E15+E16</f>
        <v>5100000</v>
      </c>
      <c r="F14" s="31">
        <f t="shared" si="0"/>
        <v>96</v>
      </c>
      <c r="G14" s="54">
        <f t="shared" si="1"/>
        <v>53.125</v>
      </c>
    </row>
    <row r="15" spans="1:7" s="3" customFormat="1" ht="12.75">
      <c r="A15" s="56">
        <v>71</v>
      </c>
      <c r="B15" s="25" t="s">
        <v>10</v>
      </c>
      <c r="C15" s="26">
        <v>6100000</v>
      </c>
      <c r="D15" s="6">
        <v>6500000</v>
      </c>
      <c r="E15" s="6">
        <v>2000000</v>
      </c>
      <c r="F15" s="31">
        <f t="shared" si="0"/>
        <v>106.55737704918033</v>
      </c>
      <c r="G15" s="54">
        <f t="shared" si="1"/>
        <v>30.76923076923077</v>
      </c>
    </row>
    <row r="16" spans="1:7" s="3" customFormat="1" ht="24">
      <c r="A16" s="56">
        <v>72</v>
      </c>
      <c r="B16" s="25" t="s">
        <v>11</v>
      </c>
      <c r="C16" s="26">
        <v>3900000</v>
      </c>
      <c r="D16" s="6">
        <v>3100000</v>
      </c>
      <c r="E16" s="6">
        <v>3100000</v>
      </c>
      <c r="F16" s="31">
        <f t="shared" si="0"/>
        <v>79.48717948717949</v>
      </c>
      <c r="G16" s="54">
        <f t="shared" si="1"/>
        <v>100</v>
      </c>
    </row>
    <row r="17" spans="1:7" s="2" customFormat="1" ht="12.75">
      <c r="A17" s="55">
        <v>8</v>
      </c>
      <c r="B17" s="23" t="s">
        <v>12</v>
      </c>
      <c r="C17" s="24">
        <v>12291519</v>
      </c>
      <c r="D17" s="5">
        <v>0</v>
      </c>
      <c r="E17" s="5">
        <v>0</v>
      </c>
      <c r="F17" s="38">
        <f t="shared" si="0"/>
        <v>0</v>
      </c>
      <c r="G17" s="54"/>
    </row>
    <row r="18" spans="1:7" s="3" customFormat="1" ht="12.75">
      <c r="A18" s="56">
        <v>84</v>
      </c>
      <c r="B18" s="25" t="s">
        <v>13</v>
      </c>
      <c r="C18" s="26">
        <v>12291519</v>
      </c>
      <c r="D18" s="6"/>
      <c r="E18" s="6"/>
      <c r="F18" s="38">
        <f t="shared" si="0"/>
        <v>0</v>
      </c>
      <c r="G18" s="54"/>
    </row>
    <row r="19" spans="1:7" s="2" customFormat="1" ht="12.75">
      <c r="A19" s="55">
        <v>9</v>
      </c>
      <c r="B19" s="23" t="s">
        <v>14</v>
      </c>
      <c r="C19" s="24">
        <v>147875</v>
      </c>
      <c r="D19" s="6">
        <v>0</v>
      </c>
      <c r="E19" s="6">
        <v>0</v>
      </c>
      <c r="F19" s="38">
        <f t="shared" si="0"/>
        <v>0</v>
      </c>
      <c r="G19" s="54"/>
    </row>
    <row r="20" spans="1:7" s="3" customFormat="1" ht="12.75">
      <c r="A20" s="56">
        <v>92</v>
      </c>
      <c r="B20" s="25" t="s">
        <v>15</v>
      </c>
      <c r="C20" s="26">
        <v>147875</v>
      </c>
      <c r="D20" s="4"/>
      <c r="E20" s="4"/>
      <c r="F20" s="38">
        <f t="shared" si="0"/>
        <v>0</v>
      </c>
      <c r="G20" s="54"/>
    </row>
    <row r="21" spans="1:7" s="3" customFormat="1" ht="12.75">
      <c r="A21" s="56"/>
      <c r="B21" s="25"/>
      <c r="C21" s="26"/>
      <c r="D21" s="4"/>
      <c r="E21" s="4"/>
      <c r="F21" s="38"/>
      <c r="G21" s="54"/>
    </row>
    <row r="22" spans="1:7" s="3" customFormat="1" ht="12.75">
      <c r="A22" s="56"/>
      <c r="B22" s="25"/>
      <c r="C22" s="26"/>
      <c r="D22" s="4"/>
      <c r="E22" s="4"/>
      <c r="F22" s="38"/>
      <c r="G22" s="54"/>
    </row>
    <row r="23" spans="1:7" s="18" customFormat="1" ht="25.5">
      <c r="A23" s="57" t="s">
        <v>94</v>
      </c>
      <c r="B23" s="29" t="s">
        <v>16</v>
      </c>
      <c r="C23" s="30" t="s">
        <v>93</v>
      </c>
      <c r="D23" s="7" t="s">
        <v>91</v>
      </c>
      <c r="E23" s="7" t="s">
        <v>92</v>
      </c>
      <c r="F23" s="31" t="s">
        <v>95</v>
      </c>
      <c r="G23" s="54" t="s">
        <v>95</v>
      </c>
    </row>
    <row r="24" spans="1:7" ht="12.75">
      <c r="A24" s="53"/>
      <c r="B24" s="23" t="s">
        <v>17</v>
      </c>
      <c r="C24" s="24">
        <v>206946725</v>
      </c>
      <c r="D24" s="28">
        <f>D25+D49+D65+D98+D113+D177</f>
        <v>193096999.68199998</v>
      </c>
      <c r="E24" s="28">
        <f>E25+E49+E65+E98+E113+E177</f>
        <v>193130999.571066</v>
      </c>
      <c r="F24" s="39">
        <f aca="true" t="shared" si="2" ref="F24:G27">D24/C24*100</f>
        <v>93.30758903384432</v>
      </c>
      <c r="G24" s="58">
        <f t="shared" si="2"/>
        <v>100.0176076734087</v>
      </c>
    </row>
    <row r="25" spans="1:7" s="1" customFormat="1" ht="12.75">
      <c r="A25" s="53" t="s">
        <v>18</v>
      </c>
      <c r="B25" s="23" t="s">
        <v>19</v>
      </c>
      <c r="C25" s="24">
        <v>15081988</v>
      </c>
      <c r="D25" s="28">
        <f>D26+D30+D34+D45</f>
        <v>16292265.925999999</v>
      </c>
      <c r="E25" s="28">
        <f>E26+E30+E34+E45</f>
        <v>15145065.871976</v>
      </c>
      <c r="F25" s="39">
        <f t="shared" si="2"/>
        <v>108.02465779710207</v>
      </c>
      <c r="G25" s="58">
        <f t="shared" si="2"/>
        <v>92.95862184404172</v>
      </c>
    </row>
    <row r="26" spans="1:7" ht="12.75">
      <c r="A26" s="53" t="s">
        <v>20</v>
      </c>
      <c r="B26" s="23" t="s">
        <v>21</v>
      </c>
      <c r="C26" s="24">
        <v>1545000</v>
      </c>
      <c r="D26" s="27">
        <f>D27</f>
        <v>1555550</v>
      </c>
      <c r="E26" s="27">
        <f>E27</f>
        <v>1571158.4</v>
      </c>
      <c r="F26" s="39">
        <f t="shared" si="2"/>
        <v>100.68284789644014</v>
      </c>
      <c r="G26" s="58">
        <f t="shared" si="2"/>
        <v>101.00340072643117</v>
      </c>
    </row>
    <row r="27" spans="1:7" s="2" customFormat="1" ht="12">
      <c r="A27" s="55">
        <v>3</v>
      </c>
      <c r="B27" s="23" t="s">
        <v>22</v>
      </c>
      <c r="C27" s="24">
        <v>1545000</v>
      </c>
      <c r="D27" s="19">
        <f>D28+D29</f>
        <v>1555550</v>
      </c>
      <c r="E27" s="19">
        <f>E28+E29</f>
        <v>1571158.4</v>
      </c>
      <c r="F27" s="39">
        <f t="shared" si="2"/>
        <v>100.68284789644014</v>
      </c>
      <c r="G27" s="58">
        <f t="shared" si="2"/>
        <v>101.00340072643117</v>
      </c>
    </row>
    <row r="28" spans="1:7" s="3" customFormat="1" ht="12">
      <c r="A28" s="56">
        <v>32</v>
      </c>
      <c r="B28" s="25" t="s">
        <v>23</v>
      </c>
      <c r="C28" s="26">
        <v>845000</v>
      </c>
      <c r="D28" s="20">
        <v>853450</v>
      </c>
      <c r="E28" s="20">
        <v>866250</v>
      </c>
      <c r="F28" s="40">
        <f>D28/C28*100</f>
        <v>101</v>
      </c>
      <c r="G28" s="59">
        <v>101.5</v>
      </c>
    </row>
    <row r="29" spans="1:7" s="3" customFormat="1" ht="12">
      <c r="A29" s="56">
        <v>38</v>
      </c>
      <c r="B29" s="25" t="s">
        <v>24</v>
      </c>
      <c r="C29" s="26">
        <v>700000</v>
      </c>
      <c r="D29" s="20">
        <f>C29*F29/100</f>
        <v>702100</v>
      </c>
      <c r="E29" s="20">
        <f>D29*G29/100</f>
        <v>704908.4</v>
      </c>
      <c r="F29" s="40">
        <v>100.3</v>
      </c>
      <c r="G29" s="59">
        <v>100.4</v>
      </c>
    </row>
    <row r="30" spans="1:7" s="1" customFormat="1" ht="12.75">
      <c r="A30" s="53" t="s">
        <v>25</v>
      </c>
      <c r="B30" s="23" t="s">
        <v>26</v>
      </c>
      <c r="C30" s="24">
        <v>1520000</v>
      </c>
      <c r="D30" s="19">
        <f>D31</f>
        <v>1526000</v>
      </c>
      <c r="E30" s="19">
        <f>E31</f>
        <v>1531674.2000000002</v>
      </c>
      <c r="F30" s="39">
        <f>D30/C30*100</f>
        <v>100.39473684210527</v>
      </c>
      <c r="G30" s="58">
        <f>E30/D30*100</f>
        <v>100.37183486238533</v>
      </c>
    </row>
    <row r="31" spans="1:7" s="2" customFormat="1" ht="12">
      <c r="A31" s="55">
        <v>3</v>
      </c>
      <c r="B31" s="23" t="s">
        <v>22</v>
      </c>
      <c r="C31" s="24">
        <v>1520000</v>
      </c>
      <c r="D31" s="19">
        <f>D32+D33</f>
        <v>1526000</v>
      </c>
      <c r="E31" s="19">
        <f>E32+E33</f>
        <v>1531674.2000000002</v>
      </c>
      <c r="F31" s="39">
        <f>D31/C31*100</f>
        <v>100.39473684210527</v>
      </c>
      <c r="G31" s="58">
        <f>E31/D31*100</f>
        <v>100.37183486238533</v>
      </c>
    </row>
    <row r="32" spans="1:7" s="3" customFormat="1" ht="12">
      <c r="A32" s="56">
        <v>32</v>
      </c>
      <c r="B32" s="25" t="s">
        <v>23</v>
      </c>
      <c r="C32" s="26">
        <v>120000</v>
      </c>
      <c r="D32" s="20">
        <f>C32*F32/100</f>
        <v>121800</v>
      </c>
      <c r="E32" s="20">
        <f>D32*G32/100</f>
        <v>123261.6</v>
      </c>
      <c r="F32" s="40">
        <v>101.5</v>
      </c>
      <c r="G32" s="59">
        <v>101.2</v>
      </c>
    </row>
    <row r="33" spans="1:7" s="3" customFormat="1" ht="12">
      <c r="A33" s="56">
        <v>38</v>
      </c>
      <c r="B33" s="25" t="s">
        <v>24</v>
      </c>
      <c r="C33" s="26">
        <v>1400000</v>
      </c>
      <c r="D33" s="20">
        <f>C33*F33/100</f>
        <v>1404200</v>
      </c>
      <c r="E33" s="20">
        <f>D33*G33/100</f>
        <v>1408412.6</v>
      </c>
      <c r="F33" s="40">
        <v>100.3</v>
      </c>
      <c r="G33" s="59">
        <v>100.3</v>
      </c>
    </row>
    <row r="34" spans="1:7" s="1" customFormat="1" ht="12.75">
      <c r="A34" s="53" t="s">
        <v>27</v>
      </c>
      <c r="B34" s="23" t="s">
        <v>28</v>
      </c>
      <c r="C34" s="24">
        <v>11841988</v>
      </c>
      <c r="D34" s="19">
        <f>D35+D42+D45</f>
        <v>13034470.925999999</v>
      </c>
      <c r="E34" s="19">
        <f>E35+E42+E45</f>
        <v>11864745.221975999</v>
      </c>
      <c r="F34" s="39">
        <f>D34/C34*100</f>
        <v>110.06995553449302</v>
      </c>
      <c r="G34" s="58">
        <f>E34/D34*100</f>
        <v>91.02590576430121</v>
      </c>
    </row>
    <row r="35" spans="1:7" s="1" customFormat="1" ht="24">
      <c r="A35" s="53" t="s">
        <v>29</v>
      </c>
      <c r="B35" s="23" t="s">
        <v>30</v>
      </c>
      <c r="C35" s="24">
        <v>10471988</v>
      </c>
      <c r="D35" s="19">
        <f>D36+D40</f>
        <v>11484115.925999999</v>
      </c>
      <c r="E35" s="19">
        <f>E36+E40</f>
        <v>10309257.171975998</v>
      </c>
      <c r="F35" s="39">
        <f>D35/C35*100</f>
        <v>109.66509822203767</v>
      </c>
      <c r="G35" s="58">
        <f>E35/D35*100</f>
        <v>89.7697065965337</v>
      </c>
    </row>
    <row r="36" spans="1:7" s="2" customFormat="1" ht="12">
      <c r="A36" s="55">
        <v>3</v>
      </c>
      <c r="B36" s="23" t="s">
        <v>22</v>
      </c>
      <c r="C36" s="24">
        <v>9252988</v>
      </c>
      <c r="D36" s="19">
        <f>D37+D38+D39</f>
        <v>9284115.925999999</v>
      </c>
      <c r="E36" s="19">
        <f>E37+E38+E39</f>
        <v>9309257.171975998</v>
      </c>
      <c r="F36" s="39">
        <v>100.2</v>
      </c>
      <c r="G36" s="58">
        <f>E36/D36*100</f>
        <v>100.27079849256934</v>
      </c>
    </row>
    <row r="37" spans="1:7" s="3" customFormat="1" ht="12">
      <c r="A37" s="56">
        <v>31</v>
      </c>
      <c r="B37" s="25" t="s">
        <v>31</v>
      </c>
      <c r="C37" s="26">
        <v>7681921</v>
      </c>
      <c r="D37" s="20">
        <f aca="true" t="shared" si="3" ref="D37:E39">C37*F37/100</f>
        <v>7689602.920999999</v>
      </c>
      <c r="E37" s="20">
        <f t="shared" si="3"/>
        <v>7697292.523920999</v>
      </c>
      <c r="F37" s="40">
        <v>100.1</v>
      </c>
      <c r="G37" s="59">
        <v>100.1</v>
      </c>
    </row>
    <row r="38" spans="1:7" s="3" customFormat="1" ht="12">
      <c r="A38" s="56">
        <v>32</v>
      </c>
      <c r="B38" s="25" t="s">
        <v>23</v>
      </c>
      <c r="C38" s="26">
        <v>1563067</v>
      </c>
      <c r="D38" s="20">
        <f t="shared" si="3"/>
        <v>1586513.005</v>
      </c>
      <c r="E38" s="20">
        <f t="shared" si="3"/>
        <v>1603964.6480549998</v>
      </c>
      <c r="F38" s="40">
        <v>101.5</v>
      </c>
      <c r="G38" s="59">
        <v>101.1</v>
      </c>
    </row>
    <row r="39" spans="1:7" s="3" customFormat="1" ht="12">
      <c r="A39" s="56">
        <v>34</v>
      </c>
      <c r="B39" s="25" t="s">
        <v>32</v>
      </c>
      <c r="C39" s="26">
        <v>8000</v>
      </c>
      <c r="D39" s="20">
        <f t="shared" si="3"/>
        <v>8000</v>
      </c>
      <c r="E39" s="20">
        <f t="shared" si="3"/>
        <v>8000</v>
      </c>
      <c r="F39" s="40">
        <v>100</v>
      </c>
      <c r="G39" s="59">
        <v>100</v>
      </c>
    </row>
    <row r="40" spans="1:7" s="2" customFormat="1" ht="12">
      <c r="A40" s="55">
        <v>4</v>
      </c>
      <c r="B40" s="23" t="s">
        <v>33</v>
      </c>
      <c r="C40" s="24">
        <v>1219000</v>
      </c>
      <c r="D40" s="19">
        <v>2200000</v>
      </c>
      <c r="E40" s="19">
        <v>1000000</v>
      </c>
      <c r="F40" s="39">
        <f aca="true" t="shared" si="4" ref="F40:G42">D40/C40*100</f>
        <v>180.4757998359311</v>
      </c>
      <c r="G40" s="58">
        <f t="shared" si="4"/>
        <v>45.45454545454545</v>
      </c>
    </row>
    <row r="41" spans="1:7" s="3" customFormat="1" ht="24">
      <c r="A41" s="56">
        <v>42</v>
      </c>
      <c r="B41" s="25" t="s">
        <v>34</v>
      </c>
      <c r="C41" s="26">
        <v>1219000</v>
      </c>
      <c r="D41" s="20">
        <v>2200000</v>
      </c>
      <c r="E41" s="20">
        <v>1000000</v>
      </c>
      <c r="F41" s="39">
        <f t="shared" si="4"/>
        <v>180.4757998359311</v>
      </c>
      <c r="G41" s="58">
        <f t="shared" si="4"/>
        <v>45.45454545454545</v>
      </c>
    </row>
    <row r="42" spans="1:7" ht="36">
      <c r="A42" s="53" t="s">
        <v>35</v>
      </c>
      <c r="B42" s="23" t="s">
        <v>36</v>
      </c>
      <c r="C42" s="24">
        <v>1370000</v>
      </c>
      <c r="D42" s="20">
        <v>1374110</v>
      </c>
      <c r="E42" s="20">
        <f>E43</f>
        <v>1378000</v>
      </c>
      <c r="F42" s="39">
        <f t="shared" si="4"/>
        <v>100.29999999999998</v>
      </c>
      <c r="G42" s="58">
        <f t="shared" si="4"/>
        <v>100.28309232885286</v>
      </c>
    </row>
    <row r="43" spans="1:7" s="2" customFormat="1" ht="12">
      <c r="A43" s="55">
        <v>3</v>
      </c>
      <c r="B43" s="23" t="s">
        <v>22</v>
      </c>
      <c r="C43" s="24">
        <v>1370000</v>
      </c>
      <c r="D43" s="20">
        <f>C43*F43/100</f>
        <v>1374110</v>
      </c>
      <c r="E43" s="20">
        <v>1378000</v>
      </c>
      <c r="F43" s="39">
        <v>100.3</v>
      </c>
      <c r="G43" s="58">
        <v>100.3</v>
      </c>
    </row>
    <row r="44" spans="1:7" s="3" customFormat="1" ht="12">
      <c r="A44" s="56">
        <v>38</v>
      </c>
      <c r="B44" s="25" t="s">
        <v>24</v>
      </c>
      <c r="C44" s="26">
        <v>1370000</v>
      </c>
      <c r="D44" s="20">
        <f>C44*F44/100</f>
        <v>1374110</v>
      </c>
      <c r="E44" s="20">
        <v>1378000</v>
      </c>
      <c r="F44" s="40">
        <v>100.3</v>
      </c>
      <c r="G44" s="59">
        <v>100.3</v>
      </c>
    </row>
    <row r="45" spans="1:7" ht="12.75">
      <c r="A45" s="53" t="s">
        <v>37</v>
      </c>
      <c r="B45" s="23" t="s">
        <v>38</v>
      </c>
      <c r="C45" s="24">
        <v>175000</v>
      </c>
      <c r="D45" s="20">
        <f>D46</f>
        <v>176245</v>
      </c>
      <c r="E45" s="20">
        <f>E46</f>
        <v>177488.05</v>
      </c>
      <c r="F45" s="39">
        <f>D45/C45*100</f>
        <v>100.71142857142857</v>
      </c>
      <c r="G45" s="58">
        <f>E45/D45*100</f>
        <v>100.70529660415897</v>
      </c>
    </row>
    <row r="46" spans="1:7" s="2" customFormat="1" ht="12">
      <c r="A46" s="55">
        <v>3</v>
      </c>
      <c r="B46" s="23" t="s">
        <v>22</v>
      </c>
      <c r="C46" s="24">
        <v>175000</v>
      </c>
      <c r="D46" s="20">
        <f>D47+D48</f>
        <v>176245</v>
      </c>
      <c r="E46" s="20">
        <f>E47+E48</f>
        <v>177488.05</v>
      </c>
      <c r="F46" s="39">
        <f>D46/C46*100</f>
        <v>100.71142857142857</v>
      </c>
      <c r="G46" s="58">
        <f>E46/D46*100</f>
        <v>100.70529660415897</v>
      </c>
    </row>
    <row r="47" spans="1:7" s="3" customFormat="1" ht="12">
      <c r="A47" s="56">
        <v>32</v>
      </c>
      <c r="B47" s="25" t="s">
        <v>23</v>
      </c>
      <c r="C47" s="26">
        <v>80000</v>
      </c>
      <c r="D47" s="20">
        <f>C47*F47/100</f>
        <v>80960</v>
      </c>
      <c r="E47" s="20">
        <f>D47*G47/100</f>
        <v>82012.48</v>
      </c>
      <c r="F47" s="40">
        <v>101.2</v>
      </c>
      <c r="G47" s="59">
        <v>101.3</v>
      </c>
    </row>
    <row r="48" spans="1:7" s="3" customFormat="1" ht="12">
      <c r="A48" s="56">
        <v>38</v>
      </c>
      <c r="B48" s="25" t="s">
        <v>24</v>
      </c>
      <c r="C48" s="26">
        <v>95000</v>
      </c>
      <c r="D48" s="20">
        <f>C48*F48/100</f>
        <v>95285</v>
      </c>
      <c r="E48" s="20">
        <f>D48*G48/100</f>
        <v>95475.57</v>
      </c>
      <c r="F48" s="40">
        <v>100.3</v>
      </c>
      <c r="G48" s="59">
        <v>100.2</v>
      </c>
    </row>
    <row r="49" spans="1:7" ht="12.75">
      <c r="A49" s="53" t="s">
        <v>39</v>
      </c>
      <c r="B49" s="23" t="s">
        <v>40</v>
      </c>
      <c r="C49" s="24">
        <v>29161800</v>
      </c>
      <c r="D49" s="19">
        <f>D50+D60</f>
        <v>30384806.6</v>
      </c>
      <c r="E49" s="19">
        <f>E50+E60</f>
        <v>30276956.8336</v>
      </c>
      <c r="F49" s="39">
        <f aca="true" t="shared" si="5" ref="F49:G51">D49/C49*100</f>
        <v>104.19386526208945</v>
      </c>
      <c r="G49" s="58">
        <f t="shared" si="5"/>
        <v>99.64505363545739</v>
      </c>
    </row>
    <row r="50" spans="1:7" ht="12.75">
      <c r="A50" s="53" t="s">
        <v>20</v>
      </c>
      <c r="B50" s="23" t="s">
        <v>41</v>
      </c>
      <c r="C50" s="24">
        <v>28311800</v>
      </c>
      <c r="D50" s="19">
        <f>D51+D57</f>
        <v>29809106.6</v>
      </c>
      <c r="E50" s="19">
        <f>E51+E57</f>
        <v>29695506.8336</v>
      </c>
      <c r="F50" s="39">
        <f t="shared" si="5"/>
        <v>105.28863088888731</v>
      </c>
      <c r="G50" s="58">
        <f t="shared" si="5"/>
        <v>99.61890918797278</v>
      </c>
    </row>
    <row r="51" spans="1:7" s="2" customFormat="1" ht="12">
      <c r="A51" s="55">
        <v>3</v>
      </c>
      <c r="B51" s="23" t="s">
        <v>22</v>
      </c>
      <c r="C51" s="24">
        <v>22984600</v>
      </c>
      <c r="D51" s="19">
        <f>SUM(D52:D56)</f>
        <v>23059506.6</v>
      </c>
      <c r="E51" s="19">
        <f>SUM(E52:E56)</f>
        <v>23195506.8336</v>
      </c>
      <c r="F51" s="39">
        <f t="shared" si="5"/>
        <v>100.32589908025373</v>
      </c>
      <c r="G51" s="58">
        <f t="shared" si="5"/>
        <v>100.58977946041567</v>
      </c>
    </row>
    <row r="52" spans="1:7" s="3" customFormat="1" ht="12">
      <c r="A52" s="56">
        <v>31</v>
      </c>
      <c r="B52" s="25" t="s">
        <v>31</v>
      </c>
      <c r="C52" s="26">
        <v>17362300</v>
      </c>
      <c r="D52" s="20">
        <f aca="true" t="shared" si="6" ref="D52:E56">C52*F52/100</f>
        <v>17362300</v>
      </c>
      <c r="E52" s="20">
        <f t="shared" si="6"/>
        <v>17449111.5</v>
      </c>
      <c r="F52" s="40">
        <v>100</v>
      </c>
      <c r="G52" s="59">
        <v>100.5</v>
      </c>
    </row>
    <row r="53" spans="1:7" s="3" customFormat="1" ht="12">
      <c r="A53" s="56">
        <v>32</v>
      </c>
      <c r="B53" s="25" t="s">
        <v>23</v>
      </c>
      <c r="C53" s="26">
        <v>3059000</v>
      </c>
      <c r="D53" s="20">
        <f t="shared" si="6"/>
        <v>3098767</v>
      </c>
      <c r="E53" s="20">
        <f t="shared" si="6"/>
        <v>3145248.505</v>
      </c>
      <c r="F53" s="40">
        <v>101.3</v>
      </c>
      <c r="G53" s="59">
        <v>101.5</v>
      </c>
    </row>
    <row r="54" spans="1:7" s="3" customFormat="1" ht="12">
      <c r="A54" s="56">
        <v>34</v>
      </c>
      <c r="B54" s="25" t="s">
        <v>32</v>
      </c>
      <c r="C54" s="26">
        <v>2175300</v>
      </c>
      <c r="D54" s="20">
        <f t="shared" si="6"/>
        <v>2179650.6</v>
      </c>
      <c r="E54" s="20">
        <f t="shared" si="6"/>
        <v>2181830.2506</v>
      </c>
      <c r="F54" s="40">
        <v>100.2</v>
      </c>
      <c r="G54" s="59">
        <v>100.1</v>
      </c>
    </row>
    <row r="55" spans="1:7" s="3" customFormat="1" ht="24">
      <c r="A55" s="56">
        <v>36</v>
      </c>
      <c r="B55" s="25" t="s">
        <v>42</v>
      </c>
      <c r="C55" s="26">
        <v>155000</v>
      </c>
      <c r="D55" s="20">
        <f t="shared" si="6"/>
        <v>155000</v>
      </c>
      <c r="E55" s="20">
        <f t="shared" si="6"/>
        <v>155000</v>
      </c>
      <c r="F55" s="40">
        <v>100</v>
      </c>
      <c r="G55" s="59">
        <v>100</v>
      </c>
    </row>
    <row r="56" spans="1:7" s="3" customFormat="1" ht="12">
      <c r="A56" s="56">
        <v>38</v>
      </c>
      <c r="B56" s="25" t="s">
        <v>24</v>
      </c>
      <c r="C56" s="26">
        <v>263000</v>
      </c>
      <c r="D56" s="20">
        <f t="shared" si="6"/>
        <v>263789</v>
      </c>
      <c r="E56" s="20">
        <f t="shared" si="6"/>
        <v>264316.578</v>
      </c>
      <c r="F56" s="40">
        <v>100.3</v>
      </c>
      <c r="G56" s="59">
        <v>100.2</v>
      </c>
    </row>
    <row r="57" spans="1:7" s="2" customFormat="1" ht="24">
      <c r="A57" s="55">
        <v>5</v>
      </c>
      <c r="B57" s="23" t="s">
        <v>43</v>
      </c>
      <c r="C57" s="24">
        <v>5327200</v>
      </c>
      <c r="D57" s="19">
        <v>6749600</v>
      </c>
      <c r="E57" s="19">
        <v>6500000</v>
      </c>
      <c r="F57" s="39">
        <f>D57/C57*100</f>
        <v>126.70070581168345</v>
      </c>
      <c r="G57" s="58">
        <f>E57/D57*100</f>
        <v>96.3020030816641</v>
      </c>
    </row>
    <row r="58" spans="1:7" s="3" customFormat="1" ht="12">
      <c r="A58" s="56">
        <v>53</v>
      </c>
      <c r="B58" s="25" t="s">
        <v>44</v>
      </c>
      <c r="C58" s="26">
        <v>127200</v>
      </c>
      <c r="D58" s="20">
        <f>C58*F58/100</f>
        <v>0</v>
      </c>
      <c r="E58" s="20">
        <f>D58*G58/100</f>
        <v>0</v>
      </c>
      <c r="F58" s="40">
        <v>0</v>
      </c>
      <c r="G58" s="59">
        <v>0</v>
      </c>
    </row>
    <row r="59" spans="1:7" s="3" customFormat="1" ht="12">
      <c r="A59" s="56">
        <v>54</v>
      </c>
      <c r="B59" s="25" t="s">
        <v>45</v>
      </c>
      <c r="C59" s="26">
        <v>5200000</v>
      </c>
      <c r="D59" s="20">
        <f>C59*F59/100</f>
        <v>6749600</v>
      </c>
      <c r="E59" s="20">
        <v>6500000</v>
      </c>
      <c r="F59" s="40">
        <v>129.8</v>
      </c>
      <c r="G59" s="59">
        <v>96.3</v>
      </c>
    </row>
    <row r="60" spans="1:7" s="1" customFormat="1" ht="12.75">
      <c r="A60" s="53" t="s">
        <v>25</v>
      </c>
      <c r="B60" s="23" t="s">
        <v>46</v>
      </c>
      <c r="C60" s="24">
        <v>850000</v>
      </c>
      <c r="D60" s="19">
        <f>D61</f>
        <v>575700</v>
      </c>
      <c r="E60" s="19">
        <f>E61</f>
        <v>581450</v>
      </c>
      <c r="F60" s="39">
        <f>D60/C60*100</f>
        <v>67.72941176470589</v>
      </c>
      <c r="G60" s="58">
        <f>E60/D60*100</f>
        <v>100.99878408893521</v>
      </c>
    </row>
    <row r="61" spans="1:7" s="2" customFormat="1" ht="12">
      <c r="A61" s="55">
        <v>3</v>
      </c>
      <c r="B61" s="23" t="s">
        <v>22</v>
      </c>
      <c r="C61" s="24">
        <v>570000</v>
      </c>
      <c r="D61" s="20">
        <v>575700</v>
      </c>
      <c r="E61" s="20">
        <v>581450</v>
      </c>
      <c r="F61" s="39"/>
      <c r="G61" s="58"/>
    </row>
    <row r="62" spans="1:7" s="3" customFormat="1" ht="12">
      <c r="A62" s="56">
        <v>32</v>
      </c>
      <c r="B62" s="25" t="s">
        <v>23</v>
      </c>
      <c r="C62" s="26">
        <v>570000</v>
      </c>
      <c r="D62" s="20">
        <f>C62*F62/100</f>
        <v>575700</v>
      </c>
      <c r="E62" s="20">
        <v>581450</v>
      </c>
      <c r="F62" s="40">
        <v>101</v>
      </c>
      <c r="G62" s="59">
        <v>101</v>
      </c>
    </row>
    <row r="63" spans="1:7" s="2" customFormat="1" ht="12">
      <c r="A63" s="55">
        <v>4</v>
      </c>
      <c r="B63" s="23" t="s">
        <v>33</v>
      </c>
      <c r="C63" s="24">
        <v>280000</v>
      </c>
      <c r="D63" s="19">
        <v>280000</v>
      </c>
      <c r="E63" s="19">
        <v>280000</v>
      </c>
      <c r="F63" s="39">
        <f aca="true" t="shared" si="7" ref="F63:G67">D63/C63*100</f>
        <v>100</v>
      </c>
      <c r="G63" s="58">
        <f t="shared" si="7"/>
        <v>100</v>
      </c>
    </row>
    <row r="64" spans="1:7" s="3" customFormat="1" ht="24">
      <c r="A64" s="56">
        <v>42</v>
      </c>
      <c r="B64" s="25" t="s">
        <v>34</v>
      </c>
      <c r="C64" s="26">
        <v>280000</v>
      </c>
      <c r="D64" s="20">
        <f>C64*F64/100</f>
        <v>280000</v>
      </c>
      <c r="E64" s="20">
        <f>D64*G64/100</f>
        <v>280000</v>
      </c>
      <c r="F64" s="40">
        <v>100</v>
      </c>
      <c r="G64" s="59">
        <v>100</v>
      </c>
    </row>
    <row r="65" spans="1:7" s="1" customFormat="1" ht="24">
      <c r="A65" s="53" t="s">
        <v>47</v>
      </c>
      <c r="B65" s="23" t="s">
        <v>48</v>
      </c>
      <c r="C65" s="24">
        <v>74390440</v>
      </c>
      <c r="D65" s="19">
        <f>D66+D73+D80+D87+D3</f>
        <v>62131456.6</v>
      </c>
      <c r="E65" s="19">
        <f>E66+E73+E80+E87+E3</f>
        <v>63790044.448800005</v>
      </c>
      <c r="F65" s="39">
        <f t="shared" si="7"/>
        <v>83.52075427971658</v>
      </c>
      <c r="G65" s="58">
        <f t="shared" si="7"/>
        <v>102.66948167572818</v>
      </c>
    </row>
    <row r="66" spans="1:7" ht="24">
      <c r="A66" s="53" t="s">
        <v>20</v>
      </c>
      <c r="B66" s="23" t="s">
        <v>49</v>
      </c>
      <c r="C66" s="24">
        <v>32094455</v>
      </c>
      <c r="D66" s="19">
        <f>D67+D70</f>
        <v>28955190</v>
      </c>
      <c r="E66" s="19">
        <f>E67+E70</f>
        <v>27137442.470000003</v>
      </c>
      <c r="F66" s="39">
        <f t="shared" si="7"/>
        <v>90.21866861425127</v>
      </c>
      <c r="G66" s="58">
        <f t="shared" si="7"/>
        <v>93.72220479299222</v>
      </c>
    </row>
    <row r="67" spans="1:7" s="2" customFormat="1" ht="12">
      <c r="A67" s="55">
        <v>3</v>
      </c>
      <c r="B67" s="23" t="s">
        <v>22</v>
      </c>
      <c r="C67" s="24">
        <v>29465455</v>
      </c>
      <c r="D67" s="19">
        <f>D68+D69</f>
        <v>27492790</v>
      </c>
      <c r="E67" s="19">
        <f>E68+E69</f>
        <v>26257742.17</v>
      </c>
      <c r="F67" s="39">
        <f t="shared" si="7"/>
        <v>93.30516022915648</v>
      </c>
      <c r="G67" s="58">
        <f t="shared" si="7"/>
        <v>95.50773919271198</v>
      </c>
    </row>
    <row r="68" spans="1:7" s="3" customFormat="1" ht="12">
      <c r="A68" s="56">
        <v>32</v>
      </c>
      <c r="B68" s="25" t="s">
        <v>23</v>
      </c>
      <c r="C68" s="26">
        <v>29335455</v>
      </c>
      <c r="D68" s="20">
        <f>27335400+27000</f>
        <v>27362400</v>
      </c>
      <c r="E68" s="20">
        <v>26126961</v>
      </c>
      <c r="F68" s="40">
        <v>100</v>
      </c>
      <c r="G68" s="59">
        <v>100</v>
      </c>
    </row>
    <row r="69" spans="1:7" s="3" customFormat="1" ht="12">
      <c r="A69" s="56">
        <v>38</v>
      </c>
      <c r="B69" s="25" t="s">
        <v>24</v>
      </c>
      <c r="C69" s="26">
        <v>130000</v>
      </c>
      <c r="D69" s="20">
        <f>C69*F69/100</f>
        <v>130390</v>
      </c>
      <c r="E69" s="20">
        <f>D69*G69/100</f>
        <v>130781.17</v>
      </c>
      <c r="F69" s="40">
        <v>100.3</v>
      </c>
      <c r="G69" s="59">
        <v>100.3</v>
      </c>
    </row>
    <row r="70" spans="1:7" s="2" customFormat="1" ht="12">
      <c r="A70" s="55">
        <v>4</v>
      </c>
      <c r="B70" s="23" t="s">
        <v>33</v>
      </c>
      <c r="C70" s="24">
        <v>2629000</v>
      </c>
      <c r="D70" s="19">
        <f>D71+D72</f>
        <v>1462400</v>
      </c>
      <c r="E70" s="19">
        <f>E71+E72</f>
        <v>879700.3</v>
      </c>
      <c r="F70" s="39">
        <f>D70/C70*100</f>
        <v>55.62571319893495</v>
      </c>
      <c r="G70" s="58">
        <f>E70/D70*100</f>
        <v>60.15456099562364</v>
      </c>
    </row>
    <row r="71" spans="1:7" s="3" customFormat="1" ht="24">
      <c r="A71" s="56">
        <v>42</v>
      </c>
      <c r="B71" s="25" t="s">
        <v>34</v>
      </c>
      <c r="C71" s="26">
        <v>290000</v>
      </c>
      <c r="D71" s="20">
        <f>C71*F71/100</f>
        <v>292900</v>
      </c>
      <c r="E71" s="20">
        <f>D71*G71/100</f>
        <v>294950.3</v>
      </c>
      <c r="F71" s="40">
        <v>101</v>
      </c>
      <c r="G71" s="59">
        <v>100.7</v>
      </c>
    </row>
    <row r="72" spans="1:7" s="3" customFormat="1" ht="24">
      <c r="A72" s="56">
        <v>45</v>
      </c>
      <c r="B72" s="25" t="s">
        <v>50</v>
      </c>
      <c r="C72" s="26">
        <v>2339000</v>
      </c>
      <c r="D72" s="20">
        <f>C72*F72/100</f>
        <v>1169500</v>
      </c>
      <c r="E72" s="20">
        <f>D72*G72/100</f>
        <v>584750</v>
      </c>
      <c r="F72" s="40">
        <v>50</v>
      </c>
      <c r="G72" s="59">
        <v>50</v>
      </c>
    </row>
    <row r="73" spans="1:7" s="1" customFormat="1" ht="12.75">
      <c r="A73" s="53" t="s">
        <v>25</v>
      </c>
      <c r="B73" s="23" t="s">
        <v>51</v>
      </c>
      <c r="C73" s="24">
        <v>5577000</v>
      </c>
      <c r="D73" s="19">
        <f>D74+D77</f>
        <v>4793845</v>
      </c>
      <c r="E73" s="19">
        <f>E74+E77</f>
        <v>4833320.38</v>
      </c>
      <c r="F73" s="39">
        <f>D73/C73*100</f>
        <v>85.9574143804913</v>
      </c>
      <c r="G73" s="58">
        <f>E73/D73*100</f>
        <v>100.82345966546686</v>
      </c>
    </row>
    <row r="74" spans="1:7" s="2" customFormat="1" ht="12">
      <c r="A74" s="55">
        <v>3</v>
      </c>
      <c r="B74" s="23" t="s">
        <v>22</v>
      </c>
      <c r="C74" s="24">
        <v>3572000</v>
      </c>
      <c r="D74" s="19">
        <f>D75+D76</f>
        <v>3601220</v>
      </c>
      <c r="E74" s="19">
        <f>E75+E76</f>
        <v>3628769.13</v>
      </c>
      <c r="F74" s="39">
        <f>D74/C74*100</f>
        <v>100.81802911534155</v>
      </c>
      <c r="G74" s="58">
        <f>E74/D74*100</f>
        <v>100.76499436302142</v>
      </c>
    </row>
    <row r="75" spans="1:7" s="3" customFormat="1" ht="12">
      <c r="A75" s="56">
        <v>32</v>
      </c>
      <c r="B75" s="25" t="s">
        <v>23</v>
      </c>
      <c r="C75" s="26">
        <v>1542000</v>
      </c>
      <c r="D75" s="20">
        <f>C75*F75/100</f>
        <v>1565130</v>
      </c>
      <c r="E75" s="20">
        <f>D75*G75/100</f>
        <v>1588606.95</v>
      </c>
      <c r="F75" s="40">
        <v>101.5</v>
      </c>
      <c r="G75" s="59">
        <v>101.5</v>
      </c>
    </row>
    <row r="76" spans="1:7" s="3" customFormat="1" ht="12">
      <c r="A76" s="56">
        <v>38</v>
      </c>
      <c r="B76" s="25" t="s">
        <v>24</v>
      </c>
      <c r="C76" s="26">
        <v>2030000</v>
      </c>
      <c r="D76" s="20">
        <f>C76*F76/100</f>
        <v>2036090</v>
      </c>
      <c r="E76" s="20">
        <f>D76*G76/100</f>
        <v>2040162.18</v>
      </c>
      <c r="F76" s="40">
        <v>100.3</v>
      </c>
      <c r="G76" s="59">
        <v>100.2</v>
      </c>
    </row>
    <row r="77" spans="1:7" s="2" customFormat="1" ht="12">
      <c r="A77" s="55">
        <v>4</v>
      </c>
      <c r="B77" s="23" t="s">
        <v>33</v>
      </c>
      <c r="C77" s="24">
        <v>2005000</v>
      </c>
      <c r="D77" s="19">
        <f>D78+D79</f>
        <v>1192625</v>
      </c>
      <c r="E77" s="19">
        <f>E78+E79</f>
        <v>1204551.25</v>
      </c>
      <c r="F77" s="39">
        <f>D77/C77*100</f>
        <v>59.48254364089776</v>
      </c>
      <c r="G77" s="58">
        <f>E77/D77*100</f>
        <v>101</v>
      </c>
    </row>
    <row r="78" spans="1:7" s="3" customFormat="1" ht="24">
      <c r="A78" s="56">
        <v>42</v>
      </c>
      <c r="B78" s="25" t="s">
        <v>34</v>
      </c>
      <c r="C78" s="26">
        <v>1175000</v>
      </c>
      <c r="D78" s="20">
        <f>C78*F78/100</f>
        <v>1192625</v>
      </c>
      <c r="E78" s="20">
        <f>D78*G78/100</f>
        <v>1204551.25</v>
      </c>
      <c r="F78" s="40">
        <v>101.5</v>
      </c>
      <c r="G78" s="59">
        <v>101</v>
      </c>
    </row>
    <row r="79" spans="1:7" s="3" customFormat="1" ht="24">
      <c r="A79" s="56">
        <v>45</v>
      </c>
      <c r="B79" s="25" t="s">
        <v>50</v>
      </c>
      <c r="C79" s="26">
        <v>830000</v>
      </c>
      <c r="D79" s="20">
        <f>C79*F79/100</f>
        <v>0</v>
      </c>
      <c r="E79" s="20">
        <f>D79*G79/100</f>
        <v>0</v>
      </c>
      <c r="F79" s="40">
        <v>0</v>
      </c>
      <c r="G79" s="59">
        <v>0</v>
      </c>
    </row>
    <row r="80" spans="1:7" s="1" customFormat="1" ht="12.75">
      <c r="A80" s="60" t="s">
        <v>27</v>
      </c>
      <c r="B80" s="61" t="s">
        <v>52</v>
      </c>
      <c r="C80" s="62">
        <v>2239000</v>
      </c>
      <c r="D80" s="63">
        <f>D81+D84</f>
        <v>2137957</v>
      </c>
      <c r="E80" s="63">
        <f>E81+E84</f>
        <v>2141318.071</v>
      </c>
      <c r="F80" s="41">
        <f>D80/C80*100</f>
        <v>95.48713711478338</v>
      </c>
      <c r="G80" s="64">
        <f>E80/D80*100</f>
        <v>100.15720947614943</v>
      </c>
    </row>
    <row r="81" spans="1:7" s="2" customFormat="1" ht="12">
      <c r="A81" s="55">
        <v>3</v>
      </c>
      <c r="B81" s="23" t="s">
        <v>22</v>
      </c>
      <c r="C81" s="24">
        <v>2103800</v>
      </c>
      <c r="D81" s="19">
        <f>D82+D83</f>
        <v>2120357</v>
      </c>
      <c r="E81" s="19">
        <f>E82+E83</f>
        <v>2123718.071</v>
      </c>
      <c r="F81" s="39">
        <f>D81/C81*100</f>
        <v>100.78700446810534</v>
      </c>
      <c r="G81" s="58">
        <f>E81/D81*100</f>
        <v>100.15851439168027</v>
      </c>
    </row>
    <row r="82" spans="1:7" s="3" customFormat="1" ht="12">
      <c r="A82" s="56">
        <v>32</v>
      </c>
      <c r="B82" s="25" t="s">
        <v>23</v>
      </c>
      <c r="C82" s="26">
        <v>1103800</v>
      </c>
      <c r="D82" s="20">
        <f>C82*F82/100</f>
        <v>1120357</v>
      </c>
      <c r="E82" s="20">
        <f>D82*G82/100</f>
        <v>1123718.071</v>
      </c>
      <c r="F82" s="40">
        <v>101.5</v>
      </c>
      <c r="G82" s="59">
        <v>100.3</v>
      </c>
    </row>
    <row r="83" spans="1:7" s="3" customFormat="1" ht="12">
      <c r="A83" s="56">
        <v>35</v>
      </c>
      <c r="B83" s="25" t="s">
        <v>53</v>
      </c>
      <c r="C83" s="26">
        <v>1000000</v>
      </c>
      <c r="D83" s="20">
        <f>C83*F83/100</f>
        <v>1000000</v>
      </c>
      <c r="E83" s="20">
        <f>D83*G83/100</f>
        <v>1000000</v>
      </c>
      <c r="F83" s="40">
        <v>100</v>
      </c>
      <c r="G83" s="59">
        <v>100</v>
      </c>
    </row>
    <row r="84" spans="1:7" s="2" customFormat="1" ht="12">
      <c r="A84" s="55">
        <v>4</v>
      </c>
      <c r="B84" s="23" t="s">
        <v>33</v>
      </c>
      <c r="C84" s="24">
        <v>135200</v>
      </c>
      <c r="D84" s="19">
        <v>17600</v>
      </c>
      <c r="E84" s="19">
        <v>17600</v>
      </c>
      <c r="F84" s="39">
        <f>D84/C84*100</f>
        <v>13.017751479289942</v>
      </c>
      <c r="G84" s="58">
        <f>E84/D84*100</f>
        <v>100</v>
      </c>
    </row>
    <row r="85" spans="1:7" s="3" customFormat="1" ht="24">
      <c r="A85" s="56">
        <v>42</v>
      </c>
      <c r="B85" s="25" t="s">
        <v>34</v>
      </c>
      <c r="C85" s="26">
        <v>100000</v>
      </c>
      <c r="D85" s="20">
        <f>C85*F85/100</f>
        <v>0</v>
      </c>
      <c r="E85" s="20">
        <f>D85*G85/100</f>
        <v>0</v>
      </c>
      <c r="F85" s="40">
        <v>0</v>
      </c>
      <c r="G85" s="59">
        <v>0</v>
      </c>
    </row>
    <row r="86" spans="1:7" s="3" customFormat="1" ht="24">
      <c r="A86" s="56">
        <v>45</v>
      </c>
      <c r="B86" s="25" t="s">
        <v>50</v>
      </c>
      <c r="C86" s="26">
        <v>35200</v>
      </c>
      <c r="D86" s="20">
        <f>C86*F86/100</f>
        <v>17600</v>
      </c>
      <c r="E86" s="20">
        <f>D86*G86/100</f>
        <v>17600</v>
      </c>
      <c r="F86" s="40">
        <v>50</v>
      </c>
      <c r="G86" s="59">
        <v>100</v>
      </c>
    </row>
    <row r="87" spans="1:7" s="1" customFormat="1" ht="12.75">
      <c r="A87" s="53" t="s">
        <v>37</v>
      </c>
      <c r="B87" s="23" t="s">
        <v>54</v>
      </c>
      <c r="C87" s="24">
        <v>32414585</v>
      </c>
      <c r="D87" s="19">
        <f>D88+D91</f>
        <v>26244464.6</v>
      </c>
      <c r="E87" s="19">
        <f>E88+E91</f>
        <v>29677963.5278</v>
      </c>
      <c r="F87" s="39">
        <f>D87/C87*100</f>
        <v>80.9649872117752</v>
      </c>
      <c r="G87" s="58">
        <f>E87/D87*100</f>
        <v>113.08275470706306</v>
      </c>
    </row>
    <row r="88" spans="1:7" s="2" customFormat="1" ht="12">
      <c r="A88" s="55">
        <v>3</v>
      </c>
      <c r="B88" s="23" t="s">
        <v>22</v>
      </c>
      <c r="C88" s="24">
        <v>8984700</v>
      </c>
      <c r="D88" s="19">
        <f>D89+D90</f>
        <v>9008100.6</v>
      </c>
      <c r="E88" s="19">
        <f>E89+E90</f>
        <v>9031926.751799999</v>
      </c>
      <c r="F88" s="39">
        <f>D88/C88*100</f>
        <v>100.26044943069886</v>
      </c>
      <c r="G88" s="58">
        <f>E88/D88*100</f>
        <v>100.26449695510726</v>
      </c>
    </row>
    <row r="89" spans="1:7" s="3" customFormat="1" ht="12">
      <c r="A89" s="56">
        <v>32</v>
      </c>
      <c r="B89" s="25" t="s">
        <v>23</v>
      </c>
      <c r="C89" s="26">
        <v>34500</v>
      </c>
      <c r="D89" s="20">
        <f>C89*F89/100</f>
        <v>31050</v>
      </c>
      <c r="E89" s="20">
        <f>D89*G89/100</f>
        <v>27945</v>
      </c>
      <c r="F89" s="40">
        <v>90</v>
      </c>
      <c r="G89" s="59">
        <v>90</v>
      </c>
    </row>
    <row r="90" spans="1:7" s="3" customFormat="1" ht="12">
      <c r="A90" s="56">
        <v>38</v>
      </c>
      <c r="B90" s="25" t="s">
        <v>24</v>
      </c>
      <c r="C90" s="26">
        <v>8950200</v>
      </c>
      <c r="D90" s="20">
        <f>C90*F90/100</f>
        <v>8977050.6</v>
      </c>
      <c r="E90" s="20">
        <f>D90*G90/100</f>
        <v>9003981.751799999</v>
      </c>
      <c r="F90" s="40">
        <v>100.3</v>
      </c>
      <c r="G90" s="59">
        <v>100.3</v>
      </c>
    </row>
    <row r="91" spans="1:7" s="2" customFormat="1" ht="12">
      <c r="A91" s="55">
        <v>4</v>
      </c>
      <c r="B91" s="23" t="s">
        <v>33</v>
      </c>
      <c r="C91" s="24">
        <v>23429885</v>
      </c>
      <c r="D91" s="19">
        <f>D92</f>
        <v>17236364</v>
      </c>
      <c r="E91" s="19">
        <f>D91*G91/100+1100000</f>
        <v>20646036.776</v>
      </c>
      <c r="F91" s="39">
        <v>97.2</v>
      </c>
      <c r="G91" s="58">
        <v>113.4</v>
      </c>
    </row>
    <row r="92" spans="1:7" s="3" customFormat="1" ht="24">
      <c r="A92" s="56">
        <v>42</v>
      </c>
      <c r="B92" s="25" t="s">
        <v>34</v>
      </c>
      <c r="C92" s="26">
        <v>23429885</v>
      </c>
      <c r="D92" s="20">
        <v>17236364</v>
      </c>
      <c r="E92" s="20">
        <f>D92*G92/100+1100000</f>
        <v>20646036.776</v>
      </c>
      <c r="F92" s="40">
        <v>97.2</v>
      </c>
      <c r="G92" s="59">
        <v>113.4</v>
      </c>
    </row>
    <row r="93" spans="1:7" ht="12.75">
      <c r="A93" s="53" t="s">
        <v>55</v>
      </c>
      <c r="B93" s="23" t="s">
        <v>56</v>
      </c>
      <c r="C93" s="24">
        <v>2065400</v>
      </c>
      <c r="D93" s="20">
        <f>D94</f>
        <v>1945626</v>
      </c>
      <c r="E93" s="20">
        <f>E94</f>
        <v>1963086.9899999998</v>
      </c>
      <c r="F93" s="39">
        <f>D93/C93*100</f>
        <v>94.20092960201414</v>
      </c>
      <c r="G93" s="58">
        <f>E93/D93*100</f>
        <v>100.89744843047943</v>
      </c>
    </row>
    <row r="94" spans="1:7" s="2" customFormat="1" ht="12">
      <c r="A94" s="55">
        <v>3</v>
      </c>
      <c r="B94" s="23" t="s">
        <v>22</v>
      </c>
      <c r="C94" s="24">
        <v>2065400</v>
      </c>
      <c r="D94" s="19">
        <f>D95+D96</f>
        <v>1945626</v>
      </c>
      <c r="E94" s="19">
        <f>E95+E96</f>
        <v>1963086.9899999998</v>
      </c>
      <c r="F94" s="39">
        <f>D94/C94*100</f>
        <v>94.20092960201414</v>
      </c>
      <c r="G94" s="58">
        <f>E94/D94*100</f>
        <v>100.89744843047943</v>
      </c>
    </row>
    <row r="95" spans="1:7" s="3" customFormat="1" ht="12">
      <c r="A95" s="56">
        <v>32</v>
      </c>
      <c r="B95" s="25" t="s">
        <v>23</v>
      </c>
      <c r="C95" s="26">
        <v>1028400</v>
      </c>
      <c r="D95" s="20">
        <f aca="true" t="shared" si="8" ref="D95:D157">C95*F95/100</f>
        <v>1043826</v>
      </c>
      <c r="E95" s="20">
        <f aca="true" t="shared" si="9" ref="E95:E157">D95*G95/100</f>
        <v>1059483.39</v>
      </c>
      <c r="F95" s="40">
        <v>101.5</v>
      </c>
      <c r="G95" s="59">
        <v>101.5</v>
      </c>
    </row>
    <row r="96" spans="1:7" s="3" customFormat="1" ht="24">
      <c r="A96" s="56">
        <v>37</v>
      </c>
      <c r="B96" s="25" t="s">
        <v>57</v>
      </c>
      <c r="C96" s="26">
        <v>900000</v>
      </c>
      <c r="D96" s="20">
        <f t="shared" si="8"/>
        <v>901800</v>
      </c>
      <c r="E96" s="20">
        <f t="shared" si="9"/>
        <v>903603.6</v>
      </c>
      <c r="F96" s="40">
        <v>100.2</v>
      </c>
      <c r="G96" s="59">
        <v>100.2</v>
      </c>
    </row>
    <row r="97" spans="1:7" s="3" customFormat="1" ht="12">
      <c r="A97" s="56">
        <v>38</v>
      </c>
      <c r="B97" s="25" t="s">
        <v>24</v>
      </c>
      <c r="C97" s="26">
        <v>137000</v>
      </c>
      <c r="D97" s="20">
        <f t="shared" si="8"/>
        <v>0</v>
      </c>
      <c r="E97" s="20">
        <f t="shared" si="9"/>
        <v>0</v>
      </c>
      <c r="F97" s="40"/>
      <c r="G97" s="59"/>
    </row>
    <row r="98" spans="1:7" s="1" customFormat="1" ht="24">
      <c r="A98" s="53" t="s">
        <v>58</v>
      </c>
      <c r="B98" s="23" t="s">
        <v>59</v>
      </c>
      <c r="C98" s="24">
        <v>4147000</v>
      </c>
      <c r="D98" s="19">
        <f>D99+D104+D109</f>
        <v>4180789</v>
      </c>
      <c r="E98" s="19">
        <f>E99+E104+E109</f>
        <v>4214577.396</v>
      </c>
      <c r="F98" s="39">
        <f aca="true" t="shared" si="10" ref="F98:G100">D98/C98*100</f>
        <v>100.81478176995418</v>
      </c>
      <c r="G98" s="58">
        <f t="shared" si="10"/>
        <v>100.80818228329629</v>
      </c>
    </row>
    <row r="99" spans="1:7" s="1" customFormat="1" ht="12.75">
      <c r="A99" s="60" t="s">
        <v>20</v>
      </c>
      <c r="B99" s="61" t="s">
        <v>60</v>
      </c>
      <c r="C99" s="62">
        <v>1140000</v>
      </c>
      <c r="D99" s="63">
        <f>D100</f>
        <v>1152345</v>
      </c>
      <c r="E99" s="63">
        <f>E100</f>
        <v>1158539.835</v>
      </c>
      <c r="F99" s="41">
        <f t="shared" si="10"/>
        <v>101.0828947368421</v>
      </c>
      <c r="G99" s="64">
        <f t="shared" si="10"/>
        <v>100.53758509821277</v>
      </c>
    </row>
    <row r="100" spans="1:7" s="2" customFormat="1" ht="12">
      <c r="A100" s="55">
        <v>3</v>
      </c>
      <c r="B100" s="23" t="s">
        <v>22</v>
      </c>
      <c r="C100" s="24">
        <v>1140000</v>
      </c>
      <c r="D100" s="19">
        <f>SUM(D101:D103)</f>
        <v>1152345</v>
      </c>
      <c r="E100" s="19">
        <f>SUM(E101:E103)</f>
        <v>1158539.835</v>
      </c>
      <c r="F100" s="39">
        <f t="shared" si="10"/>
        <v>101.0828947368421</v>
      </c>
      <c r="G100" s="58">
        <f t="shared" si="10"/>
        <v>100.53758509821277</v>
      </c>
    </row>
    <row r="101" spans="1:7" s="3" customFormat="1" ht="12">
      <c r="A101" s="56">
        <v>32</v>
      </c>
      <c r="B101" s="25" t="s">
        <v>23</v>
      </c>
      <c r="C101" s="26">
        <v>225000</v>
      </c>
      <c r="D101" s="20">
        <f t="shared" si="8"/>
        <v>228150</v>
      </c>
      <c r="E101" s="20">
        <f t="shared" si="9"/>
        <v>231572.25</v>
      </c>
      <c r="F101" s="40">
        <v>101.4</v>
      </c>
      <c r="G101" s="59">
        <v>101.5</v>
      </c>
    </row>
    <row r="102" spans="1:7" s="3" customFormat="1" ht="12">
      <c r="A102" s="56">
        <v>35</v>
      </c>
      <c r="B102" s="25" t="s">
        <v>53</v>
      </c>
      <c r="C102" s="26">
        <v>270000</v>
      </c>
      <c r="D102" s="20">
        <f t="shared" si="8"/>
        <v>270810</v>
      </c>
      <c r="E102" s="20">
        <f t="shared" si="9"/>
        <v>271622.43</v>
      </c>
      <c r="F102" s="40">
        <v>100.3</v>
      </c>
      <c r="G102" s="59">
        <v>100.3</v>
      </c>
    </row>
    <row r="103" spans="1:7" s="3" customFormat="1" ht="12">
      <c r="A103" s="56">
        <v>38</v>
      </c>
      <c r="B103" s="25" t="s">
        <v>24</v>
      </c>
      <c r="C103" s="26">
        <v>645000</v>
      </c>
      <c r="D103" s="20">
        <f t="shared" si="8"/>
        <v>653385</v>
      </c>
      <c r="E103" s="20">
        <f t="shared" si="9"/>
        <v>655345.155</v>
      </c>
      <c r="F103" s="40">
        <v>101.3</v>
      </c>
      <c r="G103" s="59">
        <v>100.3</v>
      </c>
    </row>
    <row r="104" spans="1:7" s="1" customFormat="1" ht="12.75">
      <c r="A104" s="53" t="s">
        <v>25</v>
      </c>
      <c r="B104" s="23" t="s">
        <v>61</v>
      </c>
      <c r="C104" s="24">
        <v>2565000</v>
      </c>
      <c r="D104" s="19">
        <f>D105</f>
        <v>2580555</v>
      </c>
      <c r="E104" s="19">
        <f>E105</f>
        <v>2604429.794</v>
      </c>
      <c r="F104" s="39">
        <f>D104/C104*100</f>
        <v>100.60643274853803</v>
      </c>
      <c r="G104" s="58">
        <f>E104/D104*100</f>
        <v>100.92518059099692</v>
      </c>
    </row>
    <row r="105" spans="1:7" s="2" customFormat="1" ht="12">
      <c r="A105" s="55">
        <v>3</v>
      </c>
      <c r="B105" s="23" t="s">
        <v>22</v>
      </c>
      <c r="C105" s="24">
        <v>2565000</v>
      </c>
      <c r="D105" s="19">
        <f>SUM(D106:D108)</f>
        <v>2580555</v>
      </c>
      <c r="E105" s="19">
        <f>SUM(E106:E108)</f>
        <v>2604429.794</v>
      </c>
      <c r="F105" s="39">
        <v>100.4</v>
      </c>
      <c r="G105" s="58">
        <v>100.8</v>
      </c>
    </row>
    <row r="106" spans="1:7" s="3" customFormat="1" ht="12">
      <c r="A106" s="56">
        <v>32</v>
      </c>
      <c r="B106" s="25" t="s">
        <v>23</v>
      </c>
      <c r="C106" s="26">
        <v>655000</v>
      </c>
      <c r="D106" s="20">
        <f t="shared" si="8"/>
        <v>664825</v>
      </c>
      <c r="E106" s="20">
        <f t="shared" si="9"/>
        <v>675462.2</v>
      </c>
      <c r="F106" s="40">
        <v>101.5</v>
      </c>
      <c r="G106" s="59">
        <v>101.6</v>
      </c>
    </row>
    <row r="107" spans="1:7" s="3" customFormat="1" ht="12">
      <c r="A107" s="56">
        <v>35</v>
      </c>
      <c r="B107" s="25" t="s">
        <v>53</v>
      </c>
      <c r="C107" s="26">
        <v>1867000</v>
      </c>
      <c r="D107" s="20">
        <f t="shared" si="8"/>
        <v>1872601</v>
      </c>
      <c r="E107" s="20">
        <f t="shared" si="9"/>
        <v>1885709.2070000002</v>
      </c>
      <c r="F107" s="40">
        <v>100.3</v>
      </c>
      <c r="G107" s="59">
        <v>100.7</v>
      </c>
    </row>
    <row r="108" spans="1:7" s="3" customFormat="1" ht="12">
      <c r="A108" s="56">
        <v>38</v>
      </c>
      <c r="B108" s="25" t="s">
        <v>24</v>
      </c>
      <c r="C108" s="26">
        <v>43000</v>
      </c>
      <c r="D108" s="20">
        <f t="shared" si="8"/>
        <v>43129</v>
      </c>
      <c r="E108" s="20">
        <f t="shared" si="9"/>
        <v>43258.387</v>
      </c>
      <c r="F108" s="40">
        <v>100.3</v>
      </c>
      <c r="G108" s="59">
        <v>100.3</v>
      </c>
    </row>
    <row r="109" spans="1:7" s="1" customFormat="1" ht="12.75">
      <c r="A109" s="53" t="s">
        <v>27</v>
      </c>
      <c r="B109" s="23" t="s">
        <v>62</v>
      </c>
      <c r="C109" s="24">
        <v>442000</v>
      </c>
      <c r="D109" s="19">
        <f>D110</f>
        <v>447889</v>
      </c>
      <c r="E109" s="19">
        <f>E110</f>
        <v>451607.767</v>
      </c>
      <c r="F109" s="39">
        <f>D109/C109*100</f>
        <v>101.33235294117647</v>
      </c>
      <c r="G109" s="58">
        <f>E109/D109*100</f>
        <v>100.83028763823178</v>
      </c>
    </row>
    <row r="110" spans="1:7" s="2" customFormat="1" ht="12">
      <c r="A110" s="55">
        <v>3</v>
      </c>
      <c r="B110" s="23" t="s">
        <v>22</v>
      </c>
      <c r="C110" s="24">
        <v>442000</v>
      </c>
      <c r="D110" s="19">
        <f>D111+D112</f>
        <v>447889</v>
      </c>
      <c r="E110" s="19">
        <f>E111+E112</f>
        <v>451607.767</v>
      </c>
      <c r="F110" s="39">
        <v>101.4</v>
      </c>
      <c r="G110" s="58">
        <v>100.8</v>
      </c>
    </row>
    <row r="111" spans="1:7" s="3" customFormat="1" ht="12">
      <c r="A111" s="56">
        <v>32</v>
      </c>
      <c r="B111" s="25" t="s">
        <v>23</v>
      </c>
      <c r="C111" s="26">
        <v>195000</v>
      </c>
      <c r="D111" s="20">
        <f t="shared" si="8"/>
        <v>197925</v>
      </c>
      <c r="E111" s="20">
        <f t="shared" si="9"/>
        <v>200893.875</v>
      </c>
      <c r="F111" s="40">
        <v>101.5</v>
      </c>
      <c r="G111" s="59">
        <v>101.5</v>
      </c>
    </row>
    <row r="112" spans="1:7" s="3" customFormat="1" ht="12">
      <c r="A112" s="56">
        <v>38</v>
      </c>
      <c r="B112" s="25" t="s">
        <v>24</v>
      </c>
      <c r="C112" s="26">
        <v>247000</v>
      </c>
      <c r="D112" s="20">
        <f t="shared" si="8"/>
        <v>249964</v>
      </c>
      <c r="E112" s="20">
        <f t="shared" si="9"/>
        <v>250713.892</v>
      </c>
      <c r="F112" s="40">
        <v>101.2</v>
      </c>
      <c r="G112" s="59">
        <v>100.3</v>
      </c>
    </row>
    <row r="113" spans="1:7" s="1" customFormat="1" ht="12.75">
      <c r="A113" s="53" t="s">
        <v>63</v>
      </c>
      <c r="B113" s="23" t="s">
        <v>64</v>
      </c>
      <c r="C113" s="24">
        <v>66407867</v>
      </c>
      <c r="D113" s="19">
        <f>D114+D135+D164+D170+D173</f>
        <v>66870057.606</v>
      </c>
      <c r="E113" s="19">
        <f>E114+E135+E164+E170+E173</f>
        <v>67213638.36214</v>
      </c>
      <c r="F113" s="42">
        <f>D113/C113*100</f>
        <v>100.69598772988748</v>
      </c>
      <c r="G113" s="65">
        <f>E113/D113*100</f>
        <v>100.51380358929012</v>
      </c>
    </row>
    <row r="114" spans="1:7" ht="12.75">
      <c r="A114" s="53" t="s">
        <v>20</v>
      </c>
      <c r="B114" s="23" t="s">
        <v>65</v>
      </c>
      <c r="C114" s="24">
        <v>26375667</v>
      </c>
      <c r="D114" s="20">
        <f>D115+D118+D128</f>
        <v>26581253.006</v>
      </c>
      <c r="E114" s="20">
        <f>E115+E118+E128</f>
        <v>26770588.473739997</v>
      </c>
      <c r="F114" s="39">
        <f>D114/C114*100</f>
        <v>100.7794532968588</v>
      </c>
      <c r="G114" s="58">
        <f>E114/D114*100</f>
        <v>100.71228947595982</v>
      </c>
    </row>
    <row r="115" spans="1:7" s="2" customFormat="1" ht="12">
      <c r="A115" s="55">
        <v>3</v>
      </c>
      <c r="B115" s="23" t="s">
        <v>22</v>
      </c>
      <c r="C115" s="24">
        <v>1037400</v>
      </c>
      <c r="D115" s="19">
        <f>D116+D117</f>
        <v>1038400</v>
      </c>
      <c r="E115" s="19">
        <f>E116+E117</f>
        <v>1042626.4</v>
      </c>
      <c r="F115" s="39">
        <v>100.1</v>
      </c>
      <c r="G115" s="58">
        <v>100.4</v>
      </c>
    </row>
    <row r="116" spans="1:7" s="3" customFormat="1" ht="24">
      <c r="A116" s="56">
        <v>37</v>
      </c>
      <c r="B116" s="25" t="s">
        <v>57</v>
      </c>
      <c r="C116" s="26">
        <v>500000</v>
      </c>
      <c r="D116" s="20">
        <f t="shared" si="8"/>
        <v>501000</v>
      </c>
      <c r="E116" s="20">
        <f t="shared" si="9"/>
        <v>502002</v>
      </c>
      <c r="F116" s="40">
        <v>100.2</v>
      </c>
      <c r="G116" s="59">
        <v>100.2</v>
      </c>
    </row>
    <row r="117" spans="1:7" s="3" customFormat="1" ht="12">
      <c r="A117" s="56">
        <v>38</v>
      </c>
      <c r="B117" s="25" t="s">
        <v>24</v>
      </c>
      <c r="C117" s="26">
        <v>537400</v>
      </c>
      <c r="D117" s="20">
        <f t="shared" si="8"/>
        <v>537400</v>
      </c>
      <c r="E117" s="20">
        <f t="shared" si="9"/>
        <v>540624.4</v>
      </c>
      <c r="F117" s="40">
        <v>100</v>
      </c>
      <c r="G117" s="59">
        <v>100.6</v>
      </c>
    </row>
    <row r="118" spans="1:7" s="1" customFormat="1" ht="24">
      <c r="A118" s="53" t="s">
        <v>66</v>
      </c>
      <c r="B118" s="23" t="s">
        <v>67</v>
      </c>
      <c r="C118" s="24">
        <v>14775687</v>
      </c>
      <c r="D118" s="19">
        <f>D119+D125</f>
        <v>14998157.686</v>
      </c>
      <c r="E118" s="19">
        <f>E119+E125</f>
        <v>15170831.075059999</v>
      </c>
      <c r="F118" s="39">
        <f>D118/C118*100</f>
        <v>101.50565375403527</v>
      </c>
      <c r="G118" s="58">
        <f>E118/D118*100</f>
        <v>101.15129733047932</v>
      </c>
    </row>
    <row r="119" spans="1:7" s="2" customFormat="1" ht="12">
      <c r="A119" s="55">
        <v>3</v>
      </c>
      <c r="B119" s="23" t="s">
        <v>22</v>
      </c>
      <c r="C119" s="24">
        <v>12338238</v>
      </c>
      <c r="D119" s="19">
        <f>SUM(D120:D124)</f>
        <v>12481819.42</v>
      </c>
      <c r="E119" s="19">
        <f>SUM(E120:E124)</f>
        <v>12628658.7864</v>
      </c>
      <c r="F119" s="39">
        <f>D119/C119*100</f>
        <v>101.16371089615876</v>
      </c>
      <c r="G119" s="58">
        <f>E119/D119*100</f>
        <v>101.17642597973109</v>
      </c>
    </row>
    <row r="120" spans="1:7" s="3" customFormat="1" ht="12">
      <c r="A120" s="56">
        <v>31</v>
      </c>
      <c r="B120" s="25" t="s">
        <v>31</v>
      </c>
      <c r="C120" s="26">
        <v>1265100</v>
      </c>
      <c r="D120" s="20">
        <f t="shared" si="8"/>
        <v>1266365.1</v>
      </c>
      <c r="E120" s="20">
        <f t="shared" si="9"/>
        <v>1267631.4651000001</v>
      </c>
      <c r="F120" s="40">
        <v>100.1</v>
      </c>
      <c r="G120" s="59">
        <v>100.1</v>
      </c>
    </row>
    <row r="121" spans="1:7" s="3" customFormat="1" ht="12">
      <c r="A121" s="56">
        <v>32</v>
      </c>
      <c r="B121" s="25" t="s">
        <v>23</v>
      </c>
      <c r="C121" s="26">
        <v>10031388</v>
      </c>
      <c r="D121" s="20">
        <f t="shared" si="8"/>
        <v>10181858.82</v>
      </c>
      <c r="E121" s="20">
        <f t="shared" si="9"/>
        <v>10334586.702300001</v>
      </c>
      <c r="F121" s="40">
        <v>101.5</v>
      </c>
      <c r="G121" s="59">
        <v>101.5</v>
      </c>
    </row>
    <row r="122" spans="1:7" s="3" customFormat="1" ht="12">
      <c r="A122" s="56">
        <v>34</v>
      </c>
      <c r="B122" s="25" t="s">
        <v>32</v>
      </c>
      <c r="C122" s="26">
        <v>105250</v>
      </c>
      <c r="D122" s="20">
        <f t="shared" si="8"/>
        <v>94725</v>
      </c>
      <c r="E122" s="20">
        <f t="shared" si="9"/>
        <v>85252.5</v>
      </c>
      <c r="F122" s="40">
        <v>90</v>
      </c>
      <c r="G122" s="59">
        <v>90</v>
      </c>
    </row>
    <row r="123" spans="1:7" s="3" customFormat="1" ht="24">
      <c r="A123" s="56">
        <v>37</v>
      </c>
      <c r="B123" s="25" t="s">
        <v>57</v>
      </c>
      <c r="C123" s="26">
        <v>497500</v>
      </c>
      <c r="D123" s="20">
        <f t="shared" si="8"/>
        <v>498992.5</v>
      </c>
      <c r="E123" s="20">
        <f t="shared" si="9"/>
        <v>499990.485</v>
      </c>
      <c r="F123" s="40">
        <v>100.3</v>
      </c>
      <c r="G123" s="59">
        <v>100.2</v>
      </c>
    </row>
    <row r="124" spans="1:7" s="3" customFormat="1" ht="12">
      <c r="A124" s="56">
        <v>38</v>
      </c>
      <c r="B124" s="25" t="s">
        <v>24</v>
      </c>
      <c r="C124" s="26">
        <v>439000</v>
      </c>
      <c r="D124" s="20">
        <f t="shared" si="8"/>
        <v>439878</v>
      </c>
      <c r="E124" s="20">
        <f t="shared" si="9"/>
        <v>441197.63399999996</v>
      </c>
      <c r="F124" s="40">
        <v>100.2</v>
      </c>
      <c r="G124" s="59">
        <v>100.3</v>
      </c>
    </row>
    <row r="125" spans="1:7" s="2" customFormat="1" ht="12">
      <c r="A125" s="55">
        <v>4</v>
      </c>
      <c r="B125" s="23" t="s">
        <v>33</v>
      </c>
      <c r="C125" s="24">
        <v>2437449</v>
      </c>
      <c r="D125" s="19">
        <f>D126+D127</f>
        <v>2516338.2660000003</v>
      </c>
      <c r="E125" s="19">
        <f>E126+E127</f>
        <v>2542172.28866</v>
      </c>
      <c r="F125" s="39">
        <v>101</v>
      </c>
      <c r="G125" s="58">
        <v>103.3</v>
      </c>
    </row>
    <row r="126" spans="1:7" s="3" customFormat="1" ht="24">
      <c r="A126" s="56">
        <v>42</v>
      </c>
      <c r="B126" s="25" t="s">
        <v>34</v>
      </c>
      <c r="C126" s="26">
        <v>166000</v>
      </c>
      <c r="D126" s="20">
        <f t="shared" si="8"/>
        <v>167660</v>
      </c>
      <c r="E126" s="20">
        <f t="shared" si="9"/>
        <v>170007.24</v>
      </c>
      <c r="F126" s="40">
        <v>101</v>
      </c>
      <c r="G126" s="59">
        <v>101.4</v>
      </c>
    </row>
    <row r="127" spans="1:7" s="3" customFormat="1" ht="24">
      <c r="A127" s="56">
        <v>45</v>
      </c>
      <c r="B127" s="25" t="s">
        <v>50</v>
      </c>
      <c r="C127" s="26">
        <v>2271449</v>
      </c>
      <c r="D127" s="20">
        <f t="shared" si="8"/>
        <v>2348678.2660000003</v>
      </c>
      <c r="E127" s="20">
        <f t="shared" si="9"/>
        <v>2372165.0486600003</v>
      </c>
      <c r="F127" s="40">
        <v>103.4</v>
      </c>
      <c r="G127" s="59">
        <v>101</v>
      </c>
    </row>
    <row r="128" spans="1:7" ht="24">
      <c r="A128" s="53" t="s">
        <v>68</v>
      </c>
      <c r="B128" s="23" t="s">
        <v>69</v>
      </c>
      <c r="C128" s="24">
        <v>10532580</v>
      </c>
      <c r="D128" s="19">
        <f>D129+D133</f>
        <v>10544695.32</v>
      </c>
      <c r="E128" s="19">
        <f>E129+E133</f>
        <v>10557130.99868</v>
      </c>
      <c r="F128" s="39">
        <f>D128/C128*100</f>
        <v>100.1150270873803</v>
      </c>
      <c r="G128" s="58">
        <f>E128/D128*100</f>
        <v>100.11793302985636</v>
      </c>
    </row>
    <row r="129" spans="1:7" s="2" customFormat="1" ht="12">
      <c r="A129" s="55">
        <v>3</v>
      </c>
      <c r="B129" s="23" t="s">
        <v>22</v>
      </c>
      <c r="C129" s="24">
        <v>10516280</v>
      </c>
      <c r="D129" s="19">
        <f>SUM(D130:D132)</f>
        <v>10527695.32</v>
      </c>
      <c r="E129" s="19">
        <f>SUM(E130:E132)</f>
        <v>10539130.99868</v>
      </c>
      <c r="F129" s="39">
        <f>D129/C129*100</f>
        <v>100.1085490306458</v>
      </c>
      <c r="G129" s="58">
        <f>E129/D129*100</f>
        <v>100.10862471160496</v>
      </c>
    </row>
    <row r="130" spans="1:7" s="3" customFormat="1" ht="12">
      <c r="A130" s="56">
        <v>31</v>
      </c>
      <c r="B130" s="25" t="s">
        <v>31</v>
      </c>
      <c r="C130" s="26">
        <v>10307000</v>
      </c>
      <c r="D130" s="20">
        <f t="shared" si="8"/>
        <v>10317307</v>
      </c>
      <c r="E130" s="20">
        <f t="shared" si="9"/>
        <v>10327624.307</v>
      </c>
      <c r="F130" s="40">
        <v>100.1</v>
      </c>
      <c r="G130" s="59">
        <v>100.1</v>
      </c>
    </row>
    <row r="131" spans="1:7" s="3" customFormat="1" ht="12">
      <c r="A131" s="56">
        <v>32</v>
      </c>
      <c r="B131" s="25" t="s">
        <v>23</v>
      </c>
      <c r="C131" s="26">
        <v>43680</v>
      </c>
      <c r="D131" s="20">
        <f t="shared" si="8"/>
        <v>44291.52</v>
      </c>
      <c r="E131" s="20">
        <f t="shared" si="9"/>
        <v>44911.601279999995</v>
      </c>
      <c r="F131" s="40">
        <v>101.4</v>
      </c>
      <c r="G131" s="59">
        <v>101.4</v>
      </c>
    </row>
    <row r="132" spans="1:7" s="3" customFormat="1" ht="12">
      <c r="A132" s="56">
        <v>38</v>
      </c>
      <c r="B132" s="25" t="s">
        <v>24</v>
      </c>
      <c r="C132" s="26">
        <v>165600</v>
      </c>
      <c r="D132" s="20">
        <f t="shared" si="8"/>
        <v>166096.8</v>
      </c>
      <c r="E132" s="20">
        <f t="shared" si="9"/>
        <v>166595.0904</v>
      </c>
      <c r="F132" s="40">
        <v>100.3</v>
      </c>
      <c r="G132" s="59">
        <v>100.3</v>
      </c>
    </row>
    <row r="133" spans="1:7" s="2" customFormat="1" ht="12">
      <c r="A133" s="55">
        <v>4</v>
      </c>
      <c r="B133" s="23" t="s">
        <v>33</v>
      </c>
      <c r="C133" s="24">
        <v>16300</v>
      </c>
      <c r="D133" s="19">
        <v>17000</v>
      </c>
      <c r="E133" s="19">
        <v>18000</v>
      </c>
      <c r="F133" s="39">
        <f>D133/C133*100</f>
        <v>104.29447852760735</v>
      </c>
      <c r="G133" s="58">
        <f>E133/D133*100</f>
        <v>105.88235294117648</v>
      </c>
    </row>
    <row r="134" spans="1:7" s="3" customFormat="1" ht="24">
      <c r="A134" s="56">
        <v>42</v>
      </c>
      <c r="B134" s="25" t="s">
        <v>34</v>
      </c>
      <c r="C134" s="26">
        <v>16300</v>
      </c>
      <c r="D134" s="20">
        <f t="shared" si="8"/>
        <v>17115</v>
      </c>
      <c r="E134" s="20">
        <f t="shared" si="9"/>
        <v>18826.5</v>
      </c>
      <c r="F134" s="40">
        <v>105</v>
      </c>
      <c r="G134" s="59">
        <v>110</v>
      </c>
    </row>
    <row r="135" spans="1:7" s="1" customFormat="1" ht="12.75">
      <c r="A135" s="60" t="s">
        <v>25</v>
      </c>
      <c r="B135" s="61" t="s">
        <v>70</v>
      </c>
      <c r="C135" s="62">
        <v>16411200</v>
      </c>
      <c r="D135" s="22">
        <f>D136+D141+D149+D158+D161</f>
        <v>16579811.6</v>
      </c>
      <c r="E135" s="22">
        <f>E136+E141+E149+E158+E161</f>
        <v>16660620.7494</v>
      </c>
      <c r="F135" s="43">
        <f>D135/C135*100</f>
        <v>101.027417860973</v>
      </c>
      <c r="G135" s="66">
        <f>E135/D135*100</f>
        <v>100.48739485917922</v>
      </c>
    </row>
    <row r="136" spans="1:7" s="1" customFormat="1" ht="24">
      <c r="A136" s="60" t="s">
        <v>29</v>
      </c>
      <c r="B136" s="61" t="s">
        <v>71</v>
      </c>
      <c r="C136" s="62">
        <v>6086300</v>
      </c>
      <c r="D136" s="19">
        <f>D137</f>
        <v>6150743.3</v>
      </c>
      <c r="E136" s="19">
        <f>E137</f>
        <v>6179929.9793</v>
      </c>
      <c r="F136" s="42">
        <v>101.1</v>
      </c>
      <c r="G136" s="65">
        <v>100.5</v>
      </c>
    </row>
    <row r="137" spans="1:7" s="2" customFormat="1" ht="12">
      <c r="A137" s="55">
        <v>3</v>
      </c>
      <c r="B137" s="23" t="s">
        <v>22</v>
      </c>
      <c r="C137" s="24">
        <v>6086300</v>
      </c>
      <c r="D137" s="19">
        <f>SUM(D138:D140)</f>
        <v>6150743.3</v>
      </c>
      <c r="E137" s="19">
        <f>SUM(E138:E140)</f>
        <v>6179929.9793</v>
      </c>
      <c r="F137" s="39">
        <v>101.1</v>
      </c>
      <c r="G137" s="58">
        <v>100.5</v>
      </c>
    </row>
    <row r="138" spans="1:7" s="3" customFormat="1" ht="12">
      <c r="A138" s="56">
        <v>31</v>
      </c>
      <c r="B138" s="25" t="s">
        <v>31</v>
      </c>
      <c r="C138" s="26">
        <v>4457700</v>
      </c>
      <c r="D138" s="20">
        <f t="shared" si="8"/>
        <v>4497819.3</v>
      </c>
      <c r="E138" s="20">
        <f t="shared" si="9"/>
        <v>4502317.119299999</v>
      </c>
      <c r="F138" s="40">
        <v>100.9</v>
      </c>
      <c r="G138" s="59">
        <v>100.1</v>
      </c>
    </row>
    <row r="139" spans="1:7" s="3" customFormat="1" ht="12">
      <c r="A139" s="56">
        <v>32</v>
      </c>
      <c r="B139" s="25" t="s">
        <v>23</v>
      </c>
      <c r="C139" s="26">
        <v>1621600</v>
      </c>
      <c r="D139" s="20">
        <f t="shared" si="8"/>
        <v>1645924</v>
      </c>
      <c r="E139" s="20">
        <f t="shared" si="9"/>
        <v>1670612.86</v>
      </c>
      <c r="F139" s="40">
        <v>101.5</v>
      </c>
      <c r="G139" s="59">
        <v>101.5</v>
      </c>
    </row>
    <row r="140" spans="1:7" s="3" customFormat="1" ht="12">
      <c r="A140" s="56">
        <v>34</v>
      </c>
      <c r="B140" s="25" t="s">
        <v>32</v>
      </c>
      <c r="C140" s="26">
        <v>7000</v>
      </c>
      <c r="D140" s="20">
        <f t="shared" si="8"/>
        <v>7000</v>
      </c>
      <c r="E140" s="20">
        <f t="shared" si="9"/>
        <v>7000</v>
      </c>
      <c r="F140" s="40">
        <v>100</v>
      </c>
      <c r="G140" s="59">
        <v>100</v>
      </c>
    </row>
    <row r="141" spans="1:7" s="1" customFormat="1" ht="24">
      <c r="A141" s="53" t="s">
        <v>72</v>
      </c>
      <c r="B141" s="23" t="s">
        <v>73</v>
      </c>
      <c r="C141" s="24">
        <v>3029600</v>
      </c>
      <c r="D141" s="19">
        <f>D142+D146</f>
        <v>3048838.6</v>
      </c>
      <c r="E141" s="19">
        <f>E142+E146</f>
        <v>3067733.5028</v>
      </c>
      <c r="F141" s="42">
        <f>D141/C141*100</f>
        <v>100.63502112490097</v>
      </c>
      <c r="G141" s="65">
        <f>E141/D141*100</f>
        <v>100.61974099908075</v>
      </c>
    </row>
    <row r="142" spans="1:7" s="2" customFormat="1" ht="12">
      <c r="A142" s="55">
        <v>3</v>
      </c>
      <c r="B142" s="23" t="s">
        <v>22</v>
      </c>
      <c r="C142" s="24">
        <v>2515600</v>
      </c>
      <c r="D142" s="19">
        <f>SUM(D143:D145)</f>
        <v>2530019.6</v>
      </c>
      <c r="E142" s="19">
        <f>SUM(E143:E145)</f>
        <v>2543921.2428</v>
      </c>
      <c r="F142" s="39">
        <v>100.7</v>
      </c>
      <c r="G142" s="58">
        <v>100.6</v>
      </c>
    </row>
    <row r="143" spans="1:7" s="3" customFormat="1" ht="12">
      <c r="A143" s="56">
        <v>31</v>
      </c>
      <c r="B143" s="25" t="s">
        <v>31</v>
      </c>
      <c r="C143" s="26">
        <v>1710800</v>
      </c>
      <c r="D143" s="20">
        <f t="shared" si="8"/>
        <v>1712510.8</v>
      </c>
      <c r="E143" s="20">
        <f t="shared" si="9"/>
        <v>1714223.3107999999</v>
      </c>
      <c r="F143" s="40">
        <v>100.1</v>
      </c>
      <c r="G143" s="59">
        <v>100.1</v>
      </c>
    </row>
    <row r="144" spans="1:7" s="3" customFormat="1" ht="12">
      <c r="A144" s="56">
        <v>32</v>
      </c>
      <c r="B144" s="25" t="s">
        <v>23</v>
      </c>
      <c r="C144" s="26">
        <v>794300</v>
      </c>
      <c r="D144" s="20">
        <f t="shared" si="8"/>
        <v>807008.8</v>
      </c>
      <c r="E144" s="20">
        <f t="shared" si="9"/>
        <v>819113.932</v>
      </c>
      <c r="F144" s="40">
        <v>101.6</v>
      </c>
      <c r="G144" s="59">
        <v>101.5</v>
      </c>
    </row>
    <row r="145" spans="1:7" s="3" customFormat="1" ht="12">
      <c r="A145" s="56">
        <v>34</v>
      </c>
      <c r="B145" s="25" t="s">
        <v>32</v>
      </c>
      <c r="C145" s="26">
        <v>10500</v>
      </c>
      <c r="D145" s="20">
        <f t="shared" si="8"/>
        <v>10500</v>
      </c>
      <c r="E145" s="20">
        <f t="shared" si="9"/>
        <v>10584</v>
      </c>
      <c r="F145" s="40">
        <v>100</v>
      </c>
      <c r="G145" s="59">
        <v>100.8</v>
      </c>
    </row>
    <row r="146" spans="1:7" s="2" customFormat="1" ht="12">
      <c r="A146" s="55">
        <v>4</v>
      </c>
      <c r="B146" s="23" t="s">
        <v>33</v>
      </c>
      <c r="C146" s="24">
        <v>514000</v>
      </c>
      <c r="D146" s="19">
        <f>D147+D148</f>
        <v>518819</v>
      </c>
      <c r="E146" s="19">
        <f>E147+E148</f>
        <v>523812.26</v>
      </c>
      <c r="F146" s="39">
        <v>100.9</v>
      </c>
      <c r="G146" s="58">
        <v>101</v>
      </c>
    </row>
    <row r="147" spans="1:7" s="3" customFormat="1" ht="24">
      <c r="A147" s="56">
        <v>42</v>
      </c>
      <c r="B147" s="25" t="s">
        <v>34</v>
      </c>
      <c r="C147" s="26">
        <v>193000</v>
      </c>
      <c r="D147" s="20">
        <f t="shared" si="8"/>
        <v>194930</v>
      </c>
      <c r="E147" s="20">
        <f t="shared" si="9"/>
        <v>196684.37</v>
      </c>
      <c r="F147" s="40">
        <v>101</v>
      </c>
      <c r="G147" s="59">
        <v>100.9</v>
      </c>
    </row>
    <row r="148" spans="1:7" s="3" customFormat="1" ht="24">
      <c r="A148" s="56">
        <v>45</v>
      </c>
      <c r="B148" s="25" t="s">
        <v>50</v>
      </c>
      <c r="C148" s="26">
        <v>321000</v>
      </c>
      <c r="D148" s="20">
        <f t="shared" si="8"/>
        <v>323889</v>
      </c>
      <c r="E148" s="20">
        <f t="shared" si="9"/>
        <v>327127.89</v>
      </c>
      <c r="F148" s="40">
        <v>100.9</v>
      </c>
      <c r="G148" s="59">
        <v>101</v>
      </c>
    </row>
    <row r="149" spans="1:7" s="1" customFormat="1" ht="24">
      <c r="A149" s="53" t="s">
        <v>74</v>
      </c>
      <c r="B149" s="23" t="s">
        <v>75</v>
      </c>
      <c r="C149" s="24">
        <v>3574000</v>
      </c>
      <c r="D149" s="19">
        <f>D150+D154+D156</f>
        <v>3607165.8</v>
      </c>
      <c r="E149" s="19">
        <f>E150+E154+E156</f>
        <v>3628574.1755999997</v>
      </c>
      <c r="F149" s="42">
        <f>D149/C149*100</f>
        <v>100.92797425853387</v>
      </c>
      <c r="G149" s="65">
        <f>E149/D149*100</f>
        <v>100.59349574671617</v>
      </c>
    </row>
    <row r="150" spans="1:7" s="2" customFormat="1" ht="12.75">
      <c r="A150" s="55">
        <v>3</v>
      </c>
      <c r="B150" s="23" t="s">
        <v>22</v>
      </c>
      <c r="C150" s="24">
        <v>2742000</v>
      </c>
      <c r="D150" s="19">
        <f>D151+D152+D153</f>
        <v>2774965.8</v>
      </c>
      <c r="E150" s="19">
        <f>E151+E152+E153</f>
        <v>2796071.1755999997</v>
      </c>
      <c r="F150" s="42">
        <f>D150/C150*100</f>
        <v>101.20225382932166</v>
      </c>
      <c r="G150" s="65">
        <f>E150/D150*100</f>
        <v>100.76056344910629</v>
      </c>
    </row>
    <row r="151" spans="1:7" s="3" customFormat="1" ht="12">
      <c r="A151" s="56">
        <v>31</v>
      </c>
      <c r="B151" s="25" t="s">
        <v>31</v>
      </c>
      <c r="C151" s="26">
        <v>1517800</v>
      </c>
      <c r="D151" s="20">
        <f t="shared" si="8"/>
        <v>1519317.8</v>
      </c>
      <c r="E151" s="20">
        <f t="shared" si="9"/>
        <v>1522356.4356</v>
      </c>
      <c r="F151" s="40">
        <v>100.1</v>
      </c>
      <c r="G151" s="59">
        <v>100.2</v>
      </c>
    </row>
    <row r="152" spans="1:7" s="3" customFormat="1" ht="12">
      <c r="A152" s="56">
        <v>32</v>
      </c>
      <c r="B152" s="25" t="s">
        <v>23</v>
      </c>
      <c r="C152" s="26">
        <v>1042200</v>
      </c>
      <c r="D152" s="20">
        <f t="shared" si="8"/>
        <v>1073466</v>
      </c>
      <c r="E152" s="20">
        <f t="shared" si="9"/>
        <v>1091714.922</v>
      </c>
      <c r="F152" s="40">
        <v>103</v>
      </c>
      <c r="G152" s="59">
        <v>101.7</v>
      </c>
    </row>
    <row r="153" spans="1:7" s="3" customFormat="1" ht="12">
      <c r="A153" s="56">
        <v>34</v>
      </c>
      <c r="B153" s="25" t="s">
        <v>32</v>
      </c>
      <c r="C153" s="26">
        <v>182000</v>
      </c>
      <c r="D153" s="20">
        <f t="shared" si="8"/>
        <v>182182</v>
      </c>
      <c r="E153" s="20">
        <f t="shared" si="9"/>
        <v>181999.818</v>
      </c>
      <c r="F153" s="40">
        <v>100.1</v>
      </c>
      <c r="G153" s="59">
        <v>99.9</v>
      </c>
    </row>
    <row r="154" spans="1:7" s="2" customFormat="1" ht="12">
      <c r="A154" s="55">
        <v>4</v>
      </c>
      <c r="B154" s="23" t="s">
        <v>33</v>
      </c>
      <c r="C154" s="24">
        <v>20000</v>
      </c>
      <c r="D154" s="19">
        <f t="shared" si="8"/>
        <v>20200</v>
      </c>
      <c r="E154" s="19">
        <v>20503</v>
      </c>
      <c r="F154" s="39">
        <v>101</v>
      </c>
      <c r="G154" s="58">
        <v>101</v>
      </c>
    </row>
    <row r="155" spans="1:7" s="3" customFormat="1" ht="24">
      <c r="A155" s="56">
        <v>42</v>
      </c>
      <c r="B155" s="25" t="s">
        <v>34</v>
      </c>
      <c r="C155" s="26">
        <v>20000</v>
      </c>
      <c r="D155" s="20">
        <f t="shared" si="8"/>
        <v>20200</v>
      </c>
      <c r="E155" s="20">
        <f t="shared" si="9"/>
        <v>20503</v>
      </c>
      <c r="F155" s="40">
        <v>101</v>
      </c>
      <c r="G155" s="59">
        <v>101.5</v>
      </c>
    </row>
    <row r="156" spans="1:7" s="2" customFormat="1" ht="24">
      <c r="A156" s="55">
        <v>5</v>
      </c>
      <c r="B156" s="23" t="s">
        <v>43</v>
      </c>
      <c r="C156" s="24">
        <v>812000</v>
      </c>
      <c r="D156" s="20">
        <f t="shared" si="8"/>
        <v>812000</v>
      </c>
      <c r="E156" s="20">
        <f t="shared" si="9"/>
        <v>812000</v>
      </c>
      <c r="F156" s="39">
        <v>100</v>
      </c>
      <c r="G156" s="58">
        <v>100</v>
      </c>
    </row>
    <row r="157" spans="1:7" s="3" customFormat="1" ht="12">
      <c r="A157" s="56">
        <v>54</v>
      </c>
      <c r="B157" s="25" t="s">
        <v>45</v>
      </c>
      <c r="C157" s="26">
        <v>812000</v>
      </c>
      <c r="D157" s="20">
        <f t="shared" si="8"/>
        <v>812000</v>
      </c>
      <c r="E157" s="20">
        <f t="shared" si="9"/>
        <v>812000</v>
      </c>
      <c r="F157" s="40">
        <v>100</v>
      </c>
      <c r="G157" s="59">
        <v>100</v>
      </c>
    </row>
    <row r="158" spans="1:7" ht="36">
      <c r="A158" s="53" t="s">
        <v>76</v>
      </c>
      <c r="B158" s="23" t="s">
        <v>77</v>
      </c>
      <c r="C158" s="24">
        <v>821300</v>
      </c>
      <c r="D158" s="19">
        <f aca="true" t="shared" si="11" ref="D158:E197">C158*F158/100</f>
        <v>823763.9</v>
      </c>
      <c r="E158" s="19">
        <f t="shared" si="11"/>
        <v>826235.1917</v>
      </c>
      <c r="F158" s="42">
        <v>100.3</v>
      </c>
      <c r="G158" s="65">
        <v>100.3</v>
      </c>
    </row>
    <row r="159" spans="1:7" s="2" customFormat="1" ht="12.75">
      <c r="A159" s="55">
        <v>3</v>
      </c>
      <c r="B159" s="23" t="s">
        <v>22</v>
      </c>
      <c r="C159" s="24">
        <v>821300</v>
      </c>
      <c r="D159" s="20">
        <f t="shared" si="11"/>
        <v>823763.9</v>
      </c>
      <c r="E159" s="20">
        <f t="shared" si="11"/>
        <v>826235.1917</v>
      </c>
      <c r="F159" s="44">
        <v>100.3</v>
      </c>
      <c r="G159" s="67">
        <v>100.3</v>
      </c>
    </row>
    <row r="160" spans="1:7" s="3" customFormat="1" ht="12.75">
      <c r="A160" s="56">
        <v>38</v>
      </c>
      <c r="B160" s="25" t="s">
        <v>24</v>
      </c>
      <c r="C160" s="26">
        <v>821300</v>
      </c>
      <c r="D160" s="20">
        <f t="shared" si="11"/>
        <v>823763.9</v>
      </c>
      <c r="E160" s="20">
        <f t="shared" si="11"/>
        <v>826235.1917</v>
      </c>
      <c r="F160" s="44">
        <v>100.3</v>
      </c>
      <c r="G160" s="67">
        <v>100.3</v>
      </c>
    </row>
    <row r="161" spans="1:7" ht="24">
      <c r="A161" s="53" t="s">
        <v>78</v>
      </c>
      <c r="B161" s="23" t="s">
        <v>79</v>
      </c>
      <c r="C161" s="24">
        <v>2900000</v>
      </c>
      <c r="D161" s="20">
        <f t="shared" si="11"/>
        <v>2949300</v>
      </c>
      <c r="E161" s="20">
        <f t="shared" si="11"/>
        <v>2958147.9</v>
      </c>
      <c r="F161" s="44">
        <v>101.7</v>
      </c>
      <c r="G161" s="67">
        <v>100.3</v>
      </c>
    </row>
    <row r="162" spans="1:7" s="2" customFormat="1" ht="12.75">
      <c r="A162" s="55">
        <v>3</v>
      </c>
      <c r="B162" s="23" t="s">
        <v>22</v>
      </c>
      <c r="C162" s="24">
        <v>2900000</v>
      </c>
      <c r="D162" s="20">
        <f t="shared" si="11"/>
        <v>2949300</v>
      </c>
      <c r="E162" s="20">
        <f t="shared" si="11"/>
        <v>2958147.9</v>
      </c>
      <c r="F162" s="44">
        <v>101.7</v>
      </c>
      <c r="G162" s="67">
        <v>100.3</v>
      </c>
    </row>
    <row r="163" spans="1:7" s="3" customFormat="1" ht="12.75">
      <c r="A163" s="56">
        <v>38</v>
      </c>
      <c r="B163" s="25" t="s">
        <v>24</v>
      </c>
      <c r="C163" s="26">
        <v>2900000</v>
      </c>
      <c r="D163" s="20">
        <f t="shared" si="11"/>
        <v>2949300</v>
      </c>
      <c r="E163" s="20">
        <f t="shared" si="11"/>
        <v>2958147.9</v>
      </c>
      <c r="F163" s="44">
        <v>101.7</v>
      </c>
      <c r="G163" s="67">
        <v>100.3</v>
      </c>
    </row>
    <row r="164" spans="1:7" s="1" customFormat="1" ht="12.75">
      <c r="A164" s="53" t="s">
        <v>27</v>
      </c>
      <c r="B164" s="23" t="s">
        <v>80</v>
      </c>
      <c r="C164" s="24">
        <v>10390000</v>
      </c>
      <c r="D164" s="19">
        <f>D165</f>
        <v>10411860</v>
      </c>
      <c r="E164" s="19">
        <f>E165</f>
        <v>10433774.16</v>
      </c>
      <c r="F164" s="42">
        <f>D164/C164*100</f>
        <v>100.21039461020212</v>
      </c>
      <c r="G164" s="65">
        <f>E164/D164*100</f>
        <v>100.21047305668729</v>
      </c>
    </row>
    <row r="165" spans="1:7" s="2" customFormat="1" ht="12">
      <c r="A165" s="55">
        <v>3</v>
      </c>
      <c r="B165" s="23" t="s">
        <v>22</v>
      </c>
      <c r="C165" s="24">
        <v>10390000</v>
      </c>
      <c r="D165" s="20">
        <f>SUM(D166:D169)</f>
        <v>10411860</v>
      </c>
      <c r="E165" s="20">
        <f>SUM(E166:E169)</f>
        <v>10433774.16</v>
      </c>
      <c r="F165" s="39">
        <v>100.2</v>
      </c>
      <c r="G165" s="58">
        <v>100.2</v>
      </c>
    </row>
    <row r="166" spans="1:7" s="3" customFormat="1" ht="12">
      <c r="A166" s="56">
        <v>32</v>
      </c>
      <c r="B166" s="25" t="s">
        <v>23</v>
      </c>
      <c r="C166" s="26">
        <v>40000</v>
      </c>
      <c r="D166" s="20">
        <f t="shared" si="11"/>
        <v>40600</v>
      </c>
      <c r="E166" s="20">
        <f t="shared" si="11"/>
        <v>41209</v>
      </c>
      <c r="F166" s="40">
        <v>101.5</v>
      </c>
      <c r="G166" s="59">
        <v>101.5</v>
      </c>
    </row>
    <row r="167" spans="1:7" s="3" customFormat="1" ht="24">
      <c r="A167" s="56">
        <v>36</v>
      </c>
      <c r="B167" s="25" t="s">
        <v>42</v>
      </c>
      <c r="C167" s="26">
        <v>160000</v>
      </c>
      <c r="D167" s="20">
        <f t="shared" si="11"/>
        <v>160000</v>
      </c>
      <c r="E167" s="20">
        <f t="shared" si="11"/>
        <v>160000</v>
      </c>
      <c r="F167" s="40">
        <v>100</v>
      </c>
      <c r="G167" s="59">
        <v>100</v>
      </c>
    </row>
    <row r="168" spans="1:7" s="3" customFormat="1" ht="24">
      <c r="A168" s="56">
        <v>37</v>
      </c>
      <c r="B168" s="25" t="s">
        <v>57</v>
      </c>
      <c r="C168" s="26">
        <v>9310000</v>
      </c>
      <c r="D168" s="20">
        <f t="shared" si="11"/>
        <v>9328620</v>
      </c>
      <c r="E168" s="20">
        <f t="shared" si="11"/>
        <v>9347277.24</v>
      </c>
      <c r="F168" s="40">
        <v>100.2</v>
      </c>
      <c r="G168" s="59">
        <v>100.2</v>
      </c>
    </row>
    <row r="169" spans="1:7" s="3" customFormat="1" ht="12">
      <c r="A169" s="56">
        <v>38</v>
      </c>
      <c r="B169" s="25" t="s">
        <v>24</v>
      </c>
      <c r="C169" s="26">
        <v>880000</v>
      </c>
      <c r="D169" s="20">
        <f t="shared" si="11"/>
        <v>882640</v>
      </c>
      <c r="E169" s="20">
        <f t="shared" si="11"/>
        <v>885287.92</v>
      </c>
      <c r="F169" s="40">
        <v>100.3</v>
      </c>
      <c r="G169" s="59">
        <v>100.3</v>
      </c>
    </row>
    <row r="170" spans="1:7" s="1" customFormat="1" ht="12.75">
      <c r="A170" s="53" t="s">
        <v>37</v>
      </c>
      <c r="B170" s="23" t="s">
        <v>81</v>
      </c>
      <c r="C170" s="24">
        <v>10870000</v>
      </c>
      <c r="D170" s="19">
        <f t="shared" si="11"/>
        <v>10902610</v>
      </c>
      <c r="E170" s="19">
        <f t="shared" si="11"/>
        <v>10935317.83</v>
      </c>
      <c r="F170" s="39">
        <v>100.3</v>
      </c>
      <c r="G170" s="58">
        <v>100.3</v>
      </c>
    </row>
    <row r="171" spans="1:7" s="2" customFormat="1" ht="12">
      <c r="A171" s="55">
        <v>3</v>
      </c>
      <c r="B171" s="23" t="s">
        <v>22</v>
      </c>
      <c r="C171" s="24">
        <v>10870000</v>
      </c>
      <c r="D171" s="20">
        <f t="shared" si="11"/>
        <v>10902610</v>
      </c>
      <c r="E171" s="20">
        <f t="shared" si="11"/>
        <v>10935317.83</v>
      </c>
      <c r="F171" s="40">
        <v>100.3</v>
      </c>
      <c r="G171" s="59">
        <v>100.3</v>
      </c>
    </row>
    <row r="172" spans="1:7" s="3" customFormat="1" ht="12">
      <c r="A172" s="56">
        <v>38</v>
      </c>
      <c r="B172" s="25" t="s">
        <v>24</v>
      </c>
      <c r="C172" s="26">
        <v>10870000</v>
      </c>
      <c r="D172" s="20">
        <f t="shared" si="11"/>
        <v>10902610</v>
      </c>
      <c r="E172" s="20">
        <f t="shared" si="11"/>
        <v>10935317.83</v>
      </c>
      <c r="F172" s="40">
        <v>100.3</v>
      </c>
      <c r="G172" s="59">
        <v>100.3</v>
      </c>
    </row>
    <row r="173" spans="1:7" s="1" customFormat="1" ht="12.75">
      <c r="A173" s="53" t="s">
        <v>55</v>
      </c>
      <c r="B173" s="23" t="s">
        <v>82</v>
      </c>
      <c r="C173" s="24">
        <v>2361000</v>
      </c>
      <c r="D173" s="19">
        <f>D174</f>
        <v>2394523</v>
      </c>
      <c r="E173" s="19">
        <f>E174</f>
        <v>2413337.1489999997</v>
      </c>
      <c r="F173" s="42">
        <v>100.4</v>
      </c>
      <c r="G173" s="65">
        <v>100.4</v>
      </c>
    </row>
    <row r="174" spans="1:7" s="2" customFormat="1" ht="12">
      <c r="A174" s="55">
        <v>3</v>
      </c>
      <c r="B174" s="23" t="s">
        <v>22</v>
      </c>
      <c r="C174" s="24">
        <v>2361000</v>
      </c>
      <c r="D174" s="19">
        <f>D175+D176</f>
        <v>2394523</v>
      </c>
      <c r="E174" s="19">
        <f>E175+E176</f>
        <v>2413337.1489999997</v>
      </c>
      <c r="F174" s="39">
        <v>101</v>
      </c>
      <c r="G174" s="58">
        <v>101.5</v>
      </c>
    </row>
    <row r="175" spans="1:7" s="3" customFormat="1" ht="12">
      <c r="A175" s="56">
        <v>32</v>
      </c>
      <c r="B175" s="25" t="s">
        <v>23</v>
      </c>
      <c r="C175" s="26">
        <v>67000</v>
      </c>
      <c r="D175" s="20">
        <f t="shared" si="11"/>
        <v>68407</v>
      </c>
      <c r="E175" s="20">
        <f t="shared" si="11"/>
        <v>68612.22099999999</v>
      </c>
      <c r="F175" s="40">
        <v>102.1</v>
      </c>
      <c r="G175" s="59">
        <v>100.3</v>
      </c>
    </row>
    <row r="176" spans="1:7" s="3" customFormat="1" ht="12">
      <c r="A176" s="56">
        <v>38</v>
      </c>
      <c r="B176" s="25" t="s">
        <v>24</v>
      </c>
      <c r="C176" s="26">
        <v>2294000</v>
      </c>
      <c r="D176" s="20">
        <f t="shared" si="11"/>
        <v>2326116</v>
      </c>
      <c r="E176" s="20">
        <f t="shared" si="11"/>
        <v>2344724.928</v>
      </c>
      <c r="F176" s="40">
        <v>101.4</v>
      </c>
      <c r="G176" s="59">
        <v>100.8</v>
      </c>
    </row>
    <row r="177" spans="1:7" s="1" customFormat="1" ht="24">
      <c r="A177" s="53" t="s">
        <v>83</v>
      </c>
      <c r="B177" s="23" t="s">
        <v>84</v>
      </c>
      <c r="C177" s="24">
        <v>17757630</v>
      </c>
      <c r="D177" s="19">
        <f>D178+D182+D185+D192</f>
        <v>13237623.95</v>
      </c>
      <c r="E177" s="19">
        <f>E178+E182+E185+E192</f>
        <v>12490716.658549998</v>
      </c>
      <c r="F177" s="42">
        <f>D177/C177*100</f>
        <v>74.54611876697508</v>
      </c>
      <c r="G177" s="65">
        <f>E177/D177*100</f>
        <v>94.35769368981055</v>
      </c>
    </row>
    <row r="178" spans="1:7" s="1" customFormat="1" ht="12.75">
      <c r="A178" s="53" t="s">
        <v>20</v>
      </c>
      <c r="B178" s="23" t="s">
        <v>85</v>
      </c>
      <c r="C178" s="24">
        <v>2307130</v>
      </c>
      <c r="D178" s="19">
        <f>D179</f>
        <v>2337488.95</v>
      </c>
      <c r="E178" s="19">
        <f>E179</f>
        <v>2358526.3505500006</v>
      </c>
      <c r="F178" s="42">
        <f>D178/C178*100</f>
        <v>101.31587513490787</v>
      </c>
      <c r="G178" s="65">
        <f>E178/D178*100</f>
        <v>100.9</v>
      </c>
    </row>
    <row r="179" spans="1:7" s="2" customFormat="1" ht="12">
      <c r="A179" s="55">
        <v>3</v>
      </c>
      <c r="B179" s="23" t="s">
        <v>22</v>
      </c>
      <c r="C179" s="24">
        <v>2307130</v>
      </c>
      <c r="D179" s="20">
        <f>D180+D181</f>
        <v>2337488.95</v>
      </c>
      <c r="E179" s="20">
        <f t="shared" si="11"/>
        <v>2358526.3505500006</v>
      </c>
      <c r="F179" s="39">
        <v>101.5</v>
      </c>
      <c r="G179" s="58">
        <v>100.9</v>
      </c>
    </row>
    <row r="180" spans="1:7" s="3" customFormat="1" ht="12">
      <c r="A180" s="56">
        <v>32</v>
      </c>
      <c r="B180" s="25" t="s">
        <v>23</v>
      </c>
      <c r="C180" s="26">
        <v>1835130</v>
      </c>
      <c r="D180" s="20">
        <f t="shared" si="11"/>
        <v>1862656.95</v>
      </c>
      <c r="E180" s="20">
        <f t="shared" si="11"/>
        <v>987208.1834999999</v>
      </c>
      <c r="F180" s="40">
        <v>101.5</v>
      </c>
      <c r="G180" s="59">
        <v>53</v>
      </c>
    </row>
    <row r="181" spans="1:7" s="3" customFormat="1" ht="12">
      <c r="A181" s="56">
        <v>38</v>
      </c>
      <c r="B181" s="25" t="s">
        <v>24</v>
      </c>
      <c r="C181" s="26">
        <v>472000</v>
      </c>
      <c r="D181" s="20">
        <f t="shared" si="11"/>
        <v>474832</v>
      </c>
      <c r="E181" s="20">
        <f t="shared" si="11"/>
        <v>476256.49600000004</v>
      </c>
      <c r="F181" s="40">
        <v>100.6</v>
      </c>
      <c r="G181" s="59">
        <v>100.3</v>
      </c>
    </row>
    <row r="182" spans="1:7" s="1" customFormat="1" ht="12.75">
      <c r="A182" s="53" t="s">
        <v>25</v>
      </c>
      <c r="B182" s="23" t="s">
        <v>86</v>
      </c>
      <c r="C182" s="24">
        <v>1763000</v>
      </c>
      <c r="D182" s="19">
        <f>D183</f>
        <v>1768289</v>
      </c>
      <c r="E182" s="19">
        <f>E183</f>
        <v>1770057.2889999999</v>
      </c>
      <c r="F182" s="42"/>
      <c r="G182" s="65"/>
    </row>
    <row r="183" spans="1:7" s="2" customFormat="1" ht="12">
      <c r="A183" s="55">
        <v>3</v>
      </c>
      <c r="B183" s="23" t="s">
        <v>22</v>
      </c>
      <c r="C183" s="24">
        <v>1763000</v>
      </c>
      <c r="D183" s="21">
        <f t="shared" si="11"/>
        <v>1768289</v>
      </c>
      <c r="E183" s="21">
        <f t="shared" si="11"/>
        <v>1770057.2889999999</v>
      </c>
      <c r="F183" s="45">
        <v>100.3</v>
      </c>
      <c r="G183" s="68">
        <v>100.1</v>
      </c>
    </row>
    <row r="184" spans="1:7" s="3" customFormat="1" ht="12">
      <c r="A184" s="55">
        <v>35</v>
      </c>
      <c r="B184" s="23" t="s">
        <v>53</v>
      </c>
      <c r="C184" s="24">
        <v>1763000</v>
      </c>
      <c r="D184" s="21">
        <f t="shared" si="11"/>
        <v>1768289</v>
      </c>
      <c r="E184" s="21">
        <f t="shared" si="11"/>
        <v>1770057.2889999999</v>
      </c>
      <c r="F184" s="45">
        <v>100.3</v>
      </c>
      <c r="G184" s="68">
        <v>100.1</v>
      </c>
    </row>
    <row r="185" spans="1:7" ht="12.75">
      <c r="A185" s="53" t="s">
        <v>27</v>
      </c>
      <c r="B185" s="23" t="s">
        <v>87</v>
      </c>
      <c r="C185" s="24">
        <v>5409500</v>
      </c>
      <c r="D185" s="19">
        <f>D186+D189</f>
        <v>5484361</v>
      </c>
      <c r="E185" s="19">
        <f>E186+E189</f>
        <v>5560261.334</v>
      </c>
      <c r="F185" s="39">
        <v>101.4</v>
      </c>
      <c r="G185" s="58">
        <v>101.4</v>
      </c>
    </row>
    <row r="186" spans="1:7" s="2" customFormat="1" ht="12">
      <c r="A186" s="55">
        <v>3</v>
      </c>
      <c r="B186" s="23" t="s">
        <v>22</v>
      </c>
      <c r="C186" s="24">
        <v>5191500</v>
      </c>
      <c r="D186" s="20">
        <f t="shared" si="11"/>
        <v>5264181</v>
      </c>
      <c r="E186" s="20">
        <f t="shared" si="11"/>
        <v>5337879.534</v>
      </c>
      <c r="F186" s="45">
        <v>101.4</v>
      </c>
      <c r="G186" s="68">
        <v>101.4</v>
      </c>
    </row>
    <row r="187" spans="1:7" s="3" customFormat="1" ht="12">
      <c r="A187" s="56">
        <v>32</v>
      </c>
      <c r="B187" s="25" t="s">
        <v>23</v>
      </c>
      <c r="C187" s="26">
        <v>4891500</v>
      </c>
      <c r="D187" s="20">
        <f t="shared" si="11"/>
        <v>4964872.5</v>
      </c>
      <c r="E187" s="20">
        <f t="shared" si="11"/>
        <v>5034380.715</v>
      </c>
      <c r="F187" s="40">
        <v>101.5</v>
      </c>
      <c r="G187" s="59">
        <v>101.4</v>
      </c>
    </row>
    <row r="188" spans="1:7" s="3" customFormat="1" ht="12">
      <c r="A188" s="56">
        <v>38</v>
      </c>
      <c r="B188" s="25" t="s">
        <v>24</v>
      </c>
      <c r="C188" s="26">
        <v>300000</v>
      </c>
      <c r="D188" s="20">
        <f t="shared" si="11"/>
        <v>300000</v>
      </c>
      <c r="E188" s="20">
        <f t="shared" si="11"/>
        <v>304500</v>
      </c>
      <c r="F188" s="40">
        <v>100</v>
      </c>
      <c r="G188" s="59">
        <v>101.5</v>
      </c>
    </row>
    <row r="189" spans="1:7" s="2" customFormat="1" ht="12">
      <c r="A189" s="55">
        <v>4</v>
      </c>
      <c r="B189" s="23" t="s">
        <v>33</v>
      </c>
      <c r="C189" s="24">
        <v>218000</v>
      </c>
      <c r="D189" s="20">
        <f t="shared" si="11"/>
        <v>220180</v>
      </c>
      <c r="E189" s="20">
        <f t="shared" si="11"/>
        <v>222381.8</v>
      </c>
      <c r="F189" s="39">
        <v>101</v>
      </c>
      <c r="G189" s="58">
        <v>101</v>
      </c>
    </row>
    <row r="190" spans="1:7" s="3" customFormat="1" ht="24">
      <c r="A190" s="56">
        <v>42</v>
      </c>
      <c r="B190" s="25" t="s">
        <v>34</v>
      </c>
      <c r="C190" s="26">
        <v>210000</v>
      </c>
      <c r="D190" s="20">
        <f t="shared" si="11"/>
        <v>212100</v>
      </c>
      <c r="E190" s="20">
        <f t="shared" si="11"/>
        <v>214221</v>
      </c>
      <c r="F190" s="40">
        <v>101</v>
      </c>
      <c r="G190" s="59">
        <v>101</v>
      </c>
    </row>
    <row r="191" spans="1:7" s="3" customFormat="1" ht="24">
      <c r="A191" s="56">
        <v>43</v>
      </c>
      <c r="B191" s="25" t="s">
        <v>88</v>
      </c>
      <c r="C191" s="26">
        <v>8000</v>
      </c>
      <c r="D191" s="20">
        <f t="shared" si="11"/>
        <v>8080</v>
      </c>
      <c r="E191" s="20">
        <f t="shared" si="11"/>
        <v>8088.08</v>
      </c>
      <c r="F191" s="40">
        <v>101</v>
      </c>
      <c r="G191" s="59">
        <v>100.1</v>
      </c>
    </row>
    <row r="192" spans="1:7" ht="24">
      <c r="A192" s="53" t="s">
        <v>37</v>
      </c>
      <c r="B192" s="23" t="s">
        <v>89</v>
      </c>
      <c r="C192" s="24">
        <v>8278000</v>
      </c>
      <c r="D192" s="19">
        <f>D193+D195</f>
        <v>3647485</v>
      </c>
      <c r="E192" s="19">
        <f>E193+E195</f>
        <v>2801871.6849999996</v>
      </c>
      <c r="F192" s="42">
        <v>44</v>
      </c>
      <c r="G192" s="65">
        <v>76.7</v>
      </c>
    </row>
    <row r="193" spans="1:7" s="2" customFormat="1" ht="12">
      <c r="A193" s="55">
        <v>3</v>
      </c>
      <c r="B193" s="23" t="s">
        <v>22</v>
      </c>
      <c r="C193" s="24">
        <v>1063000</v>
      </c>
      <c r="D193" s="20">
        <f t="shared" si="11"/>
        <v>1078945</v>
      </c>
      <c r="E193" s="20">
        <f t="shared" si="11"/>
        <v>1088655.505</v>
      </c>
      <c r="F193" s="39">
        <v>101.5</v>
      </c>
      <c r="G193" s="58">
        <v>100.9</v>
      </c>
    </row>
    <row r="194" spans="1:7" s="3" customFormat="1" ht="12">
      <c r="A194" s="56">
        <v>32</v>
      </c>
      <c r="B194" s="25" t="s">
        <v>23</v>
      </c>
      <c r="C194" s="26">
        <v>1063000</v>
      </c>
      <c r="D194" s="20">
        <f t="shared" si="11"/>
        <v>1078945</v>
      </c>
      <c r="E194" s="20">
        <f t="shared" si="11"/>
        <v>1088655.505</v>
      </c>
      <c r="F194" s="40">
        <v>101.5</v>
      </c>
      <c r="G194" s="59">
        <v>100.9</v>
      </c>
    </row>
    <row r="195" spans="1:7" s="2" customFormat="1" ht="12">
      <c r="A195" s="55">
        <v>4</v>
      </c>
      <c r="B195" s="23" t="s">
        <v>33</v>
      </c>
      <c r="C195" s="24">
        <v>7215000</v>
      </c>
      <c r="D195" s="20">
        <f t="shared" si="11"/>
        <v>2568540</v>
      </c>
      <c r="E195" s="20">
        <f t="shared" si="11"/>
        <v>1713216.18</v>
      </c>
      <c r="F195" s="39">
        <v>35.6</v>
      </c>
      <c r="G195" s="58">
        <v>66.7</v>
      </c>
    </row>
    <row r="196" spans="1:7" s="3" customFormat="1" ht="12">
      <c r="A196" s="56">
        <v>41</v>
      </c>
      <c r="B196" s="25" t="s">
        <v>90</v>
      </c>
      <c r="C196" s="26">
        <v>2980000</v>
      </c>
      <c r="D196" s="20">
        <f t="shared" si="11"/>
        <v>2127720.0000000005</v>
      </c>
      <c r="E196" s="20">
        <f t="shared" si="11"/>
        <v>1419189.2400000002</v>
      </c>
      <c r="F196" s="40">
        <v>71.4</v>
      </c>
      <c r="G196" s="59">
        <v>66.7</v>
      </c>
    </row>
    <row r="197" spans="1:7" s="3" customFormat="1" ht="24.75" thickBot="1">
      <c r="A197" s="69">
        <v>42</v>
      </c>
      <c r="B197" s="70" t="s">
        <v>34</v>
      </c>
      <c r="C197" s="71">
        <v>4235000</v>
      </c>
      <c r="D197" s="72">
        <f t="shared" si="11"/>
        <v>0</v>
      </c>
      <c r="E197" s="72">
        <f t="shared" si="11"/>
        <v>0</v>
      </c>
      <c r="F197" s="73">
        <v>0</v>
      </c>
      <c r="G197" s="74">
        <v>0</v>
      </c>
    </row>
  </sheetData>
  <sheetProtection/>
  <printOptions/>
  <pageMargins left="0.45" right="0.24" top="0.67" bottom="0.73" header="0.5" footer="0.5"/>
  <pageSetup horizontalDpi="600" verticalDpi="600" orientation="portrait" paperSize="9" scale="90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Dragica Jakšić-Grijak</dc:creator>
  <cp:keywords/>
  <dc:description/>
  <cp:lastModifiedBy>Dragica Jakšić-Grijak</cp:lastModifiedBy>
  <cp:lastPrinted>2010-07-12T12:36:57Z</cp:lastPrinted>
  <dcterms:created xsi:type="dcterms:W3CDTF">2010-07-01T09:18:21Z</dcterms:created>
  <dcterms:modified xsi:type="dcterms:W3CDTF">2010-07-12T12:46:24Z</dcterms:modified>
  <cp:category/>
  <cp:version/>
  <cp:contentType/>
  <cp:contentStatus/>
</cp:coreProperties>
</file>